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lavio.monteiro\Desktop\"/>
    </mc:Choice>
  </mc:AlternateContent>
  <xr:revisionPtr revIDLastSave="0" documentId="8_{EBEBCBA5-6AC7-4151-9EC0-D5F0C9D2A607}" xr6:coauthVersionLast="47" xr6:coauthVersionMax="47" xr10:uidLastSave="{00000000-0000-0000-0000-000000000000}"/>
  <bookViews>
    <workbookView xWindow="-108" yWindow="-108" windowWidth="23256" windowHeight="12576" xr2:uid="{7B2E9CCE-447F-4278-A266-196113B760EF}"/>
  </bookViews>
  <sheets>
    <sheet name="PROPOSTA DE PREÇO CONC" sheetId="1" r:id="rId1"/>
  </sheets>
  <externalReferences>
    <externalReference r:id="rId2"/>
  </externalReferences>
  <definedNames>
    <definedName name="_xlnm._FilterDatabase" localSheetId="0" hidden="1">'PROPOSTA DE PREÇO CONC'!$B$28:$R$78</definedName>
    <definedName name="_xlnm.Print_Area" localSheetId="0">'PROPOSTA DE PREÇO CONC'!$A$1:$Q$84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7" i="1" l="1"/>
  <c r="K77" i="1"/>
  <c r="F77" i="1"/>
  <c r="E77" i="1"/>
  <c r="D77" i="1"/>
  <c r="C77" i="1"/>
  <c r="B77" i="1"/>
  <c r="N76" i="1"/>
  <c r="O76" i="1" s="1"/>
  <c r="K76" i="1"/>
  <c r="F76" i="1"/>
  <c r="E76" i="1"/>
  <c r="D76" i="1"/>
  <c r="C76" i="1"/>
  <c r="B76" i="1"/>
  <c r="N75" i="1"/>
  <c r="O75" i="1" s="1"/>
  <c r="K75" i="1"/>
  <c r="F75" i="1"/>
  <c r="E75" i="1"/>
  <c r="D75" i="1"/>
  <c r="C75" i="1"/>
  <c r="B75" i="1"/>
  <c r="N74" i="1"/>
  <c r="O74" i="1" s="1"/>
  <c r="K74" i="1"/>
  <c r="F74" i="1"/>
  <c r="E74" i="1"/>
  <c r="D74" i="1"/>
  <c r="C74" i="1"/>
  <c r="B74" i="1"/>
  <c r="N73" i="1"/>
  <c r="O73" i="1" s="1"/>
  <c r="K73" i="1"/>
  <c r="F73" i="1"/>
  <c r="E73" i="1"/>
  <c r="D73" i="1"/>
  <c r="C73" i="1"/>
  <c r="B73" i="1"/>
  <c r="N72" i="1"/>
  <c r="O72" i="1" s="1"/>
  <c r="K72" i="1"/>
  <c r="F72" i="1"/>
  <c r="E72" i="1"/>
  <c r="D72" i="1"/>
  <c r="C72" i="1"/>
  <c r="B72" i="1"/>
  <c r="R71" i="1"/>
  <c r="O71" i="1"/>
  <c r="N71" i="1"/>
  <c r="K71" i="1"/>
  <c r="F71" i="1"/>
  <c r="E71" i="1"/>
  <c r="D71" i="1"/>
  <c r="C71" i="1"/>
  <c r="B71" i="1"/>
  <c r="R70" i="1"/>
  <c r="N70" i="1"/>
  <c r="O70" i="1" s="1"/>
  <c r="K70" i="1"/>
  <c r="F70" i="1"/>
  <c r="E70" i="1"/>
  <c r="D70" i="1"/>
  <c r="C70" i="1"/>
  <c r="B70" i="1"/>
  <c r="R69" i="1"/>
  <c r="N69" i="1"/>
  <c r="K69" i="1"/>
  <c r="F69" i="1"/>
  <c r="E69" i="1"/>
  <c r="D69" i="1"/>
  <c r="C69" i="1"/>
  <c r="B69" i="1"/>
  <c r="R68" i="1"/>
  <c r="N68" i="1"/>
  <c r="O68" i="1" s="1"/>
  <c r="K68" i="1"/>
  <c r="F68" i="1"/>
  <c r="E68" i="1"/>
  <c r="D68" i="1"/>
  <c r="C68" i="1"/>
  <c r="B68" i="1"/>
  <c r="R67" i="1"/>
  <c r="O67" i="1"/>
  <c r="N67" i="1"/>
  <c r="K67" i="1"/>
  <c r="F67" i="1"/>
  <c r="E67" i="1"/>
  <c r="D67" i="1"/>
  <c r="C67" i="1"/>
  <c r="B67" i="1"/>
  <c r="R66" i="1"/>
  <c r="N66" i="1"/>
  <c r="O66" i="1" s="1"/>
  <c r="K66" i="1"/>
  <c r="F66" i="1"/>
  <c r="E66" i="1"/>
  <c r="D66" i="1"/>
  <c r="C66" i="1"/>
  <c r="B66" i="1"/>
  <c r="R65" i="1"/>
  <c r="N65" i="1"/>
  <c r="K65" i="1"/>
  <c r="F65" i="1"/>
  <c r="E65" i="1"/>
  <c r="D65" i="1"/>
  <c r="C65" i="1"/>
  <c r="B65" i="1"/>
  <c r="R64" i="1"/>
  <c r="N64" i="1"/>
  <c r="O64" i="1" s="1"/>
  <c r="K64" i="1"/>
  <c r="F64" i="1"/>
  <c r="E64" i="1"/>
  <c r="D64" i="1"/>
  <c r="C64" i="1"/>
  <c r="B64" i="1"/>
  <c r="R63" i="1"/>
  <c r="O63" i="1"/>
  <c r="N63" i="1"/>
  <c r="K63" i="1"/>
  <c r="F63" i="1"/>
  <c r="E63" i="1"/>
  <c r="D63" i="1"/>
  <c r="C63" i="1"/>
  <c r="B63" i="1"/>
  <c r="N62" i="1"/>
  <c r="K62" i="1"/>
  <c r="F62" i="1"/>
  <c r="E62" i="1"/>
  <c r="D62" i="1"/>
  <c r="C62" i="1"/>
  <c r="B62" i="1"/>
  <c r="N61" i="1"/>
  <c r="O61" i="1" s="1"/>
  <c r="K61" i="1"/>
  <c r="F61" i="1"/>
  <c r="E61" i="1"/>
  <c r="D61" i="1"/>
  <c r="C61" i="1"/>
  <c r="B61" i="1"/>
  <c r="O60" i="1"/>
  <c r="N60" i="1"/>
  <c r="K60" i="1"/>
  <c r="F60" i="1"/>
  <c r="E60" i="1"/>
  <c r="D60" i="1"/>
  <c r="C60" i="1"/>
  <c r="B60" i="1"/>
  <c r="R59" i="1"/>
  <c r="N59" i="1"/>
  <c r="O59" i="1" s="1"/>
  <c r="K59" i="1"/>
  <c r="F59" i="1"/>
  <c r="E59" i="1"/>
  <c r="D59" i="1"/>
  <c r="C59" i="1"/>
  <c r="B59" i="1"/>
  <c r="R58" i="1"/>
  <c r="N58" i="1"/>
  <c r="O58" i="1" s="1"/>
  <c r="K58" i="1"/>
  <c r="F58" i="1"/>
  <c r="E58" i="1"/>
  <c r="D58" i="1"/>
  <c r="C58" i="1"/>
  <c r="B58" i="1"/>
  <c r="R56" i="1"/>
  <c r="N56" i="1"/>
  <c r="K56" i="1"/>
  <c r="F56" i="1"/>
  <c r="E56" i="1"/>
  <c r="D56" i="1"/>
  <c r="C56" i="1"/>
  <c r="B56" i="1"/>
  <c r="N54" i="1"/>
  <c r="O54" i="1" s="1"/>
  <c r="K54" i="1"/>
  <c r="F54" i="1"/>
  <c r="E54" i="1"/>
  <c r="D54" i="1"/>
  <c r="C54" i="1"/>
  <c r="B54" i="1"/>
  <c r="N53" i="1"/>
  <c r="O53" i="1" s="1"/>
  <c r="K53" i="1"/>
  <c r="F53" i="1"/>
  <c r="E53" i="1"/>
  <c r="D53" i="1"/>
  <c r="C53" i="1"/>
  <c r="B53" i="1"/>
  <c r="O52" i="1"/>
  <c r="N52" i="1"/>
  <c r="K52" i="1"/>
  <c r="F52" i="1"/>
  <c r="E52" i="1"/>
  <c r="D52" i="1"/>
  <c r="C52" i="1"/>
  <c r="B52" i="1"/>
  <c r="O51" i="1"/>
  <c r="N51" i="1"/>
  <c r="K51" i="1"/>
  <c r="F51" i="1"/>
  <c r="E51" i="1"/>
  <c r="D51" i="1"/>
  <c r="C51" i="1"/>
  <c r="B51" i="1"/>
  <c r="N50" i="1"/>
  <c r="O50" i="1" s="1"/>
  <c r="K50" i="1"/>
  <c r="F50" i="1"/>
  <c r="E50" i="1"/>
  <c r="D50" i="1"/>
  <c r="C50" i="1"/>
  <c r="B50" i="1"/>
  <c r="O49" i="1"/>
  <c r="N49" i="1"/>
  <c r="K49" i="1"/>
  <c r="F49" i="1"/>
  <c r="E49" i="1"/>
  <c r="D49" i="1"/>
  <c r="C49" i="1"/>
  <c r="B49" i="1"/>
  <c r="N48" i="1"/>
  <c r="K48" i="1"/>
  <c r="F48" i="1"/>
  <c r="E48" i="1"/>
  <c r="D48" i="1"/>
  <c r="C48" i="1"/>
  <c r="B48" i="1"/>
  <c r="N47" i="1"/>
  <c r="O47" i="1" s="1"/>
  <c r="K47" i="1"/>
  <c r="F47" i="1"/>
  <c r="E47" i="1"/>
  <c r="D47" i="1"/>
  <c r="C47" i="1"/>
  <c r="B47" i="1"/>
  <c r="R46" i="1"/>
  <c r="N46" i="1"/>
  <c r="O46" i="1" s="1"/>
  <c r="K46" i="1"/>
  <c r="F46" i="1"/>
  <c r="E46" i="1"/>
  <c r="D46" i="1"/>
  <c r="C46" i="1"/>
  <c r="B46" i="1"/>
  <c r="R45" i="1"/>
  <c r="N45" i="1"/>
  <c r="K45" i="1"/>
  <c r="F45" i="1"/>
  <c r="E45" i="1"/>
  <c r="D45" i="1"/>
  <c r="C45" i="1"/>
  <c r="B45" i="1"/>
  <c r="R44" i="1"/>
  <c r="O44" i="1"/>
  <c r="N44" i="1"/>
  <c r="K44" i="1"/>
  <c r="F44" i="1"/>
  <c r="E44" i="1"/>
  <c r="D44" i="1"/>
  <c r="C44" i="1"/>
  <c r="B44" i="1"/>
  <c r="R43" i="1"/>
  <c r="N43" i="1"/>
  <c r="O43" i="1" s="1"/>
  <c r="K43" i="1"/>
  <c r="F43" i="1"/>
  <c r="E43" i="1"/>
  <c r="D43" i="1"/>
  <c r="C43" i="1"/>
  <c r="B43" i="1"/>
  <c r="R42" i="1"/>
  <c r="N42" i="1"/>
  <c r="O42" i="1" s="1"/>
  <c r="K42" i="1"/>
  <c r="F42" i="1"/>
  <c r="E42" i="1"/>
  <c r="D42" i="1"/>
  <c r="C42" i="1"/>
  <c r="B42" i="1"/>
  <c r="R41" i="1"/>
  <c r="N41" i="1"/>
  <c r="K41" i="1"/>
  <c r="F41" i="1"/>
  <c r="E41" i="1"/>
  <c r="D41" i="1"/>
  <c r="C41" i="1"/>
  <c r="B41" i="1"/>
  <c r="R40" i="1"/>
  <c r="O40" i="1"/>
  <c r="N40" i="1"/>
  <c r="K40" i="1"/>
  <c r="F40" i="1"/>
  <c r="E40" i="1"/>
  <c r="D40" i="1"/>
  <c r="C40" i="1"/>
  <c r="B40" i="1"/>
  <c r="R39" i="1"/>
  <c r="N39" i="1"/>
  <c r="O39" i="1" s="1"/>
  <c r="K39" i="1"/>
  <c r="F39" i="1"/>
  <c r="E39" i="1"/>
  <c r="D39" i="1"/>
  <c r="C39" i="1"/>
  <c r="B39" i="1"/>
  <c r="R38" i="1"/>
  <c r="N38" i="1"/>
  <c r="O38" i="1" s="1"/>
  <c r="K38" i="1"/>
  <c r="F38" i="1"/>
  <c r="E38" i="1"/>
  <c r="D38" i="1"/>
  <c r="C38" i="1"/>
  <c r="B38" i="1"/>
  <c r="N36" i="1"/>
  <c r="O36" i="1" s="1"/>
  <c r="K36" i="1"/>
  <c r="F36" i="1"/>
  <c r="E36" i="1"/>
  <c r="D36" i="1"/>
  <c r="C36" i="1"/>
  <c r="B36" i="1"/>
  <c r="R35" i="1"/>
  <c r="N35" i="1"/>
  <c r="K35" i="1"/>
  <c r="F35" i="1"/>
  <c r="E35" i="1"/>
  <c r="D35" i="1"/>
  <c r="C35" i="1"/>
  <c r="B35" i="1"/>
  <c r="R34" i="1"/>
  <c r="O34" i="1"/>
  <c r="N34" i="1"/>
  <c r="K34" i="1"/>
  <c r="F34" i="1"/>
  <c r="E34" i="1"/>
  <c r="D34" i="1"/>
  <c r="C34" i="1"/>
  <c r="B34" i="1"/>
  <c r="R33" i="1"/>
  <c r="O33" i="1"/>
  <c r="N33" i="1"/>
  <c r="K33" i="1"/>
  <c r="F33" i="1"/>
  <c r="E33" i="1"/>
  <c r="D33" i="1"/>
  <c r="C33" i="1"/>
  <c r="B33" i="1"/>
  <c r="R32" i="1"/>
  <c r="N32" i="1"/>
  <c r="O32" i="1" s="1"/>
  <c r="K32" i="1"/>
  <c r="F32" i="1"/>
  <c r="E32" i="1"/>
  <c r="D32" i="1"/>
  <c r="C32" i="1"/>
  <c r="B32" i="1"/>
  <c r="R31" i="1"/>
  <c r="N31" i="1"/>
  <c r="K31" i="1"/>
  <c r="F31" i="1"/>
  <c r="E31" i="1"/>
  <c r="D31" i="1"/>
  <c r="C31" i="1"/>
  <c r="B31" i="1"/>
  <c r="P26" i="1"/>
  <c r="P17" i="1"/>
  <c r="O77" i="1" s="1"/>
  <c r="P16" i="1"/>
  <c r="O56" i="1" s="1"/>
  <c r="P15" i="1"/>
  <c r="O45" i="1" s="1"/>
  <c r="P14" i="1"/>
  <c r="O35" i="1" s="1"/>
  <c r="O55" i="1" l="1"/>
  <c r="O31" i="1"/>
  <c r="O48" i="1"/>
  <c r="O65" i="1"/>
  <c r="O69" i="1"/>
  <c r="O41" i="1"/>
  <c r="O37" i="1" s="1"/>
  <c r="O62" i="1"/>
  <c r="O30" i="1" l="1"/>
  <c r="O57" i="1"/>
  <c r="O78" i="1" l="1"/>
  <c r="Q30" i="1" s="1"/>
  <c r="Q51" i="1" l="1"/>
  <c r="Q46" i="1"/>
  <c r="Q66" i="1"/>
  <c r="Q72" i="1"/>
  <c r="Q61" i="1"/>
  <c r="Q63" i="1"/>
  <c r="Q49" i="1"/>
  <c r="Q76" i="1"/>
  <c r="Q74" i="1"/>
  <c r="Q45" i="1"/>
  <c r="Q73" i="1"/>
  <c r="Q70" i="1"/>
  <c r="Q54" i="1"/>
  <c r="Q39" i="1"/>
  <c r="Q53" i="1"/>
  <c r="Q43" i="1"/>
  <c r="Q52" i="1"/>
  <c r="Q75" i="1"/>
  <c r="Q68" i="1"/>
  <c r="Q59" i="1"/>
  <c r="Q33" i="1"/>
  <c r="Q34" i="1"/>
  <c r="Q77" i="1"/>
  <c r="Q35" i="1"/>
  <c r="Q32" i="1"/>
  <c r="Q60" i="1"/>
  <c r="Q50" i="1"/>
  <c r="Q58" i="1"/>
  <c r="Q44" i="1"/>
  <c r="Q56" i="1"/>
  <c r="Q67" i="1"/>
  <c r="Q38" i="1"/>
  <c r="Q36" i="1"/>
  <c r="Q40" i="1"/>
  <c r="Q42" i="1"/>
  <c r="Q71" i="1"/>
  <c r="Q47" i="1"/>
  <c r="Q64" i="1"/>
  <c r="Q37" i="1"/>
  <c r="Q78" i="1" s="1"/>
  <c r="Q69" i="1"/>
  <c r="Q55" i="1"/>
  <c r="Q48" i="1"/>
  <c r="Q65" i="1"/>
  <c r="Q41" i="1"/>
  <c r="Q62" i="1"/>
  <c r="Q31" i="1"/>
  <c r="Q57" i="1"/>
</calcChain>
</file>

<file path=xl/sharedStrings.xml><?xml version="1.0" encoding="utf-8"?>
<sst xmlns="http://schemas.openxmlformats.org/spreadsheetml/2006/main" count="61" uniqueCount="55">
  <si>
    <t>DETALHAMENTO DA PROPOSTA DE PREÇO</t>
  </si>
  <si>
    <t>ATO nº</t>
  </si>
  <si>
    <t>Razão Social:</t>
  </si>
  <si>
    <t>Data:</t>
  </si>
  <si>
    <t>CNPJ:</t>
  </si>
  <si>
    <t>Responsável Legal:</t>
  </si>
  <si>
    <t>DEFINIÇÃO DOS FATORES K</t>
  </si>
  <si>
    <t>ITEM</t>
  </si>
  <si>
    <t>DESCRIÇÃO</t>
  </si>
  <si>
    <t>ES</t>
  </si>
  <si>
    <t>ESA</t>
  </si>
  <si>
    <t>ARDF</t>
  </si>
  <si>
    <t>LUCRO</t>
  </si>
  <si>
    <t>PIS</t>
  </si>
  <si>
    <t>COFINS</t>
  </si>
  <si>
    <t>ISS</t>
  </si>
  <si>
    <t>DFL</t>
  </si>
  <si>
    <t>CÁLCULO DO FATOR K</t>
  </si>
  <si>
    <t>K1</t>
  </si>
  <si>
    <t>APLICADO À EQUIPE TÉCNICA PERMANENTE</t>
  </si>
  <si>
    <t>K1 = [(1+ES+ARDF)*(1+L)*(1+DFL)]</t>
  </si>
  <si>
    <t>K2</t>
  </si>
  <si>
    <t>APLICADO À CONSULTORES EXTERNOS</t>
  </si>
  <si>
    <t>K2 = [(1+ESA+ARDF)*(1+L)*(1+DFL)]</t>
  </si>
  <si>
    <t> </t>
  </si>
  <si>
    <t>K3</t>
  </si>
  <si>
    <t>APLICADO À SERVIÇO DE APOIO TÉCNICO</t>
  </si>
  <si>
    <t>K3 = (1+L)*(1+DFL)</t>
  </si>
  <si>
    <t>K4</t>
  </si>
  <si>
    <t>APLICADO À DISPESAS DIRETAS</t>
  </si>
  <si>
    <t>OBSERVAÇÕES</t>
  </si>
  <si>
    <t>Item 1.</t>
  </si>
  <si>
    <t xml:space="preserve">Para as fórumulas dos fatores K, conforme Acórdão ANA 1787/2011, considera-se: </t>
  </si>
  <si>
    <t>ES = ENCARGOS SOCIAIS</t>
  </si>
  <si>
    <t>ESA = ENCARGOS SOCIAIS SOBRE RPA</t>
  </si>
  <si>
    <t>ARDF = ADMINISTRAÇÃO, RISCO E DESPESAS FINANCEIRAS</t>
  </si>
  <si>
    <t>L = LUCRO</t>
  </si>
  <si>
    <t>DFL = DESPESAS FISCAIS LEGAIS</t>
  </si>
  <si>
    <t>DFL = (PIS+COFINS+ISS)/(1-PIS+COFINS+ISS)</t>
  </si>
  <si>
    <t>ORÇAMENTO GERAL</t>
  </si>
  <si>
    <t>CÓDIGO</t>
  </si>
  <si>
    <t>FONTE</t>
  </si>
  <si>
    <t>ESPECIFICAÇÃO</t>
  </si>
  <si>
    <t>UNIDADE</t>
  </si>
  <si>
    <t>QUANTIDADE</t>
  </si>
  <si>
    <t>CUSTO UNITÁRIO</t>
  </si>
  <si>
    <t>CUSTO TOTAL (R$)</t>
  </si>
  <si>
    <t>PREÇO TOTAL 
(COM K)</t>
  </si>
  <si>
    <t xml:space="preserve">PESO </t>
  </si>
  <si>
    <t>R$</t>
  </si>
  <si>
    <t>EQUIPE TÉCNICA PERMANENTE  (aplica-se o FATOR K1)</t>
  </si>
  <si>
    <t>EQUIPE TÉCNICA CONSULTORES EXTERNOS (aplica-se o FATOR K2)</t>
  </si>
  <si>
    <t>SERVIÇOS DE APOIO TÉCNICO  (aplica-se o FATOR K3)</t>
  </si>
  <si>
    <t>DESPESAS DIRETAS COM SERVIÇOS (aplica-se o FATOR K4)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</si>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</sst>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2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FFFFFF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6"/>
      <color rgb="FFFFFFFF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i/>
      <sz val="14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16843B"/>
        <bgColor indexed="64"/>
      </patternFill>
    </fill>
    <fill>
      <patternFill patternType="solid">
        <fgColor rgb="FF16843B"/>
        <bgColor rgb="FF002060"/>
      </patternFill>
    </fill>
    <fill>
      <patternFill patternType="solid">
        <fgColor rgb="FFFFE1E1"/>
        <bgColor indexed="64"/>
      </patternFill>
    </fill>
    <fill>
      <patternFill patternType="solid">
        <fgColor rgb="FF6ECA78"/>
        <bgColor rgb="FF002060"/>
      </patternFill>
    </fill>
    <fill>
      <patternFill patternType="solid">
        <fgColor theme="0"/>
        <bgColor rgb="FF000000"/>
      </patternFill>
    </fill>
    <fill>
      <patternFill patternType="solid">
        <fgColor rgb="FF16843B"/>
        <bgColor rgb="FFFFFFFF"/>
      </patternFill>
    </fill>
    <fill>
      <patternFill patternType="solid">
        <fgColor rgb="FF6ED478"/>
        <bgColor rgb="FFFFFFFF"/>
      </patternFill>
    </fill>
    <fill>
      <patternFill patternType="solid">
        <fgColor theme="0"/>
        <bgColor rgb="FFFFFFFF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indexed="64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rgb="FFFFFFFF"/>
      </right>
      <top/>
      <bottom/>
      <diagonal/>
    </border>
    <border>
      <left style="thin">
        <color rgb="FF000000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thin">
        <color indexed="64"/>
      </right>
      <top/>
      <bottom style="medium">
        <color rgb="FFFFFFFF"/>
      </bottom>
      <diagonal/>
    </border>
    <border>
      <left style="thin">
        <color indexed="64"/>
      </left>
      <right/>
      <top/>
      <bottom style="medium">
        <color rgb="FFFFFFFF"/>
      </bottom>
      <diagonal/>
    </border>
    <border>
      <left style="thin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n">
        <color theme="0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n">
        <color indexed="64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n">
        <color indexed="64"/>
      </right>
      <top style="medium">
        <color rgb="FFFFFFFF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4.9989318521683403E-2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n">
        <color theme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</cellStyleXfs>
  <cellXfs count="200">
    <xf numFmtId="0" fontId="0" fillId="0" borderId="0" xfId="0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center"/>
    </xf>
    <xf numFmtId="44" fontId="2" fillId="0" borderId="0" xfId="1" applyFont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4" fillId="2" borderId="4" xfId="2" applyFont="1" applyFill="1" applyBorder="1" applyAlignment="1">
      <alignment horizontal="left" vertical="center"/>
    </xf>
    <xf numFmtId="0" fontId="5" fillId="2" borderId="0" xfId="2" applyFont="1" applyFill="1"/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right" vertical="center"/>
    </xf>
    <xf numFmtId="0" fontId="8" fillId="2" borderId="0" xfId="2" applyFont="1" applyFill="1"/>
    <xf numFmtId="0" fontId="5" fillId="2" borderId="5" xfId="2" applyFont="1" applyFill="1" applyBorder="1"/>
    <xf numFmtId="0" fontId="9" fillId="2" borderId="0" xfId="2" applyFont="1" applyFill="1" applyAlignment="1">
      <alignment horizontal="right"/>
    </xf>
    <xf numFmtId="0" fontId="10" fillId="2" borderId="0" xfId="2" applyFont="1" applyFill="1" applyAlignment="1">
      <alignment horizontal="center" vertical="center"/>
    </xf>
    <xf numFmtId="0" fontId="9" fillId="3" borderId="0" xfId="2" applyFont="1" applyFill="1" applyAlignment="1" applyProtection="1">
      <alignment horizontal="center"/>
      <protection locked="0"/>
    </xf>
    <xf numFmtId="0" fontId="9" fillId="2" borderId="0" xfId="2" applyFont="1" applyFill="1" applyProtection="1">
      <protection locked="0"/>
    </xf>
    <xf numFmtId="0" fontId="9" fillId="2" borderId="0" xfId="2" applyFont="1" applyFill="1"/>
    <xf numFmtId="0" fontId="4" fillId="2" borderId="9" xfId="2" applyFont="1" applyFill="1" applyBorder="1" applyAlignment="1">
      <alignment horizontal="left" vertical="center"/>
    </xf>
    <xf numFmtId="0" fontId="9" fillId="2" borderId="10" xfId="2" applyFont="1" applyFill="1" applyBorder="1"/>
    <xf numFmtId="0" fontId="10" fillId="2" borderId="10" xfId="2" applyFont="1" applyFill="1" applyBorder="1" applyAlignment="1">
      <alignment horizontal="center" vertical="center"/>
    </xf>
    <xf numFmtId="0" fontId="5" fillId="2" borderId="11" xfId="2" applyFont="1" applyFill="1" applyBorder="1"/>
    <xf numFmtId="0" fontId="11" fillId="2" borderId="0" xfId="2" applyFont="1" applyFill="1"/>
    <xf numFmtId="44" fontId="11" fillId="0" borderId="0" xfId="1" applyFont="1" applyAlignment="1">
      <alignment horizontal="center" vertical="center"/>
    </xf>
    <xf numFmtId="0" fontId="11" fillId="0" borderId="0" xfId="2" applyFont="1"/>
    <xf numFmtId="44" fontId="9" fillId="0" borderId="0" xfId="1" applyFont="1" applyAlignment="1">
      <alignment horizontal="center" vertical="center"/>
    </xf>
    <xf numFmtId="0" fontId="9" fillId="0" borderId="0" xfId="2" applyFont="1"/>
    <xf numFmtId="0" fontId="15" fillId="2" borderId="23" xfId="2" applyFont="1" applyFill="1" applyBorder="1" applyAlignment="1">
      <alignment horizontal="center" vertical="center"/>
    </xf>
    <xf numFmtId="10" fontId="15" fillId="6" borderId="15" xfId="3" applyNumberFormat="1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10" fontId="15" fillId="6" borderId="0" xfId="3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/>
    </xf>
    <xf numFmtId="10" fontId="15" fillId="6" borderId="10" xfId="3" applyNumberFormat="1" applyFont="1" applyFill="1" applyBorder="1" applyAlignment="1">
      <alignment horizontal="center" vertical="center"/>
    </xf>
    <xf numFmtId="44" fontId="17" fillId="0" borderId="0" xfId="1" applyFont="1" applyBorder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2" applyFont="1"/>
    <xf numFmtId="0" fontId="18" fillId="2" borderId="4" xfId="2" applyFont="1" applyFill="1" applyBorder="1"/>
    <xf numFmtId="0" fontId="18" fillId="2" borderId="0" xfId="2" applyFont="1" applyFill="1"/>
    <xf numFmtId="0" fontId="17" fillId="2" borderId="0" xfId="2" applyFont="1" applyFill="1" applyAlignment="1">
      <alignment vertical="center"/>
    </xf>
    <xf numFmtId="2" fontId="17" fillId="2" borderId="0" xfId="2" applyNumberFormat="1" applyFont="1" applyFill="1" applyAlignment="1">
      <alignment horizontal="center" vertical="center"/>
    </xf>
    <xf numFmtId="2" fontId="17" fillId="2" borderId="5" xfId="2" applyNumberFormat="1" applyFont="1" applyFill="1" applyBorder="1" applyAlignment="1">
      <alignment horizontal="center" vertical="center"/>
    </xf>
    <xf numFmtId="0" fontId="15" fillId="8" borderId="4" xfId="2" applyFont="1" applyFill="1" applyBorder="1"/>
    <xf numFmtId="0" fontId="15" fillId="2" borderId="0" xfId="2" applyFont="1" applyFill="1" applyAlignment="1">
      <alignment wrapText="1"/>
    </xf>
    <xf numFmtId="0" fontId="15" fillId="2" borderId="0" xfId="2" applyFont="1" applyFill="1"/>
    <xf numFmtId="0" fontId="19" fillId="2" borderId="0" xfId="2" applyFont="1" applyFill="1" applyAlignment="1">
      <alignment horizontal="center" vertical="center" wrapText="1"/>
    </xf>
    <xf numFmtId="0" fontId="17" fillId="2" borderId="0" xfId="2" applyFont="1" applyFill="1"/>
    <xf numFmtId="0" fontId="21" fillId="2" borderId="4" xfId="2" applyFont="1" applyFill="1" applyBorder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4" fontId="2" fillId="2" borderId="0" xfId="2" applyNumberFormat="1" applyFont="1" applyFill="1" applyAlignment="1">
      <alignment vertical="center"/>
    </xf>
    <xf numFmtId="4" fontId="21" fillId="2" borderId="5" xfId="2" applyNumberFormat="1" applyFont="1" applyFill="1" applyBorder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22" fillId="2" borderId="0" xfId="2" applyFont="1" applyFill="1"/>
    <xf numFmtId="4" fontId="13" fillId="9" borderId="31" xfId="2" applyNumberFormat="1" applyFont="1" applyFill="1" applyBorder="1" applyAlignment="1">
      <alignment horizontal="center" vertical="center"/>
    </xf>
    <xf numFmtId="4" fontId="13" fillId="9" borderId="31" xfId="2" applyNumberFormat="1" applyFont="1" applyFill="1" applyBorder="1" applyAlignment="1">
      <alignment horizontal="center" vertical="center" wrapText="1"/>
    </xf>
    <xf numFmtId="44" fontId="22" fillId="0" borderId="0" xfId="1" applyFont="1" applyAlignment="1">
      <alignment horizontal="center" vertical="center"/>
    </xf>
    <xf numFmtId="0" fontId="22" fillId="0" borderId="0" xfId="2" applyFont="1"/>
    <xf numFmtId="0" fontId="13" fillId="9" borderId="39" xfId="2" applyFont="1" applyFill="1" applyBorder="1" applyAlignment="1">
      <alignment horizontal="center" vertical="center"/>
    </xf>
    <xf numFmtId="0" fontId="23" fillId="2" borderId="0" xfId="2" applyFont="1" applyFill="1"/>
    <xf numFmtId="0" fontId="13" fillId="10" borderId="43" xfId="2" applyFont="1" applyFill="1" applyBorder="1" applyAlignment="1">
      <alignment horizontal="center" vertical="center"/>
    </xf>
    <xf numFmtId="4" fontId="13" fillId="10" borderId="43" xfId="2" applyNumberFormat="1" applyFont="1" applyFill="1" applyBorder="1" applyAlignment="1">
      <alignment vertical="center"/>
    </xf>
    <xf numFmtId="10" fontId="13" fillId="10" borderId="44" xfId="6" applyNumberFormat="1" applyFont="1" applyFill="1" applyBorder="1" applyAlignment="1">
      <alignment horizontal="center" vertical="center"/>
    </xf>
    <xf numFmtId="44" fontId="23" fillId="0" borderId="0" xfId="1" applyFont="1" applyAlignment="1">
      <alignment horizontal="center" vertical="center"/>
    </xf>
    <xf numFmtId="0" fontId="23" fillId="0" borderId="0" xfId="2" applyFont="1"/>
    <xf numFmtId="1" fontId="22" fillId="2" borderId="45" xfId="2" applyNumberFormat="1" applyFont="1" applyFill="1" applyBorder="1" applyAlignment="1">
      <alignment horizontal="center" vertical="center"/>
    </xf>
    <xf numFmtId="1" fontId="22" fillId="2" borderId="46" xfId="2" applyNumberFormat="1" applyFont="1" applyFill="1" applyBorder="1" applyAlignment="1">
      <alignment horizontal="center" vertical="center"/>
    </xf>
    <xf numFmtId="1" fontId="22" fillId="2" borderId="46" xfId="2" applyNumberFormat="1" applyFont="1" applyFill="1" applyBorder="1" applyAlignment="1">
      <alignment horizontal="left" vertical="center"/>
    </xf>
    <xf numFmtId="4" fontId="22" fillId="2" borderId="46" xfId="2" applyNumberFormat="1" applyFont="1" applyFill="1" applyBorder="1" applyAlignment="1">
      <alignment horizontal="center" vertical="center" wrapText="1"/>
    </xf>
    <xf numFmtId="4" fontId="22" fillId="3" borderId="46" xfId="2" applyNumberFormat="1" applyFont="1" applyFill="1" applyBorder="1" applyAlignment="1" applyProtection="1">
      <alignment horizontal="center" vertical="center"/>
      <protection locked="0"/>
    </xf>
    <xf numFmtId="4" fontId="22" fillId="2" borderId="47" xfId="2" applyNumberFormat="1" applyFont="1" applyFill="1" applyBorder="1" applyAlignment="1">
      <alignment horizontal="center" vertical="center" wrapText="1"/>
    </xf>
    <xf numFmtId="10" fontId="22" fillId="2" borderId="48" xfId="6" applyNumberFormat="1" applyFont="1" applyFill="1" applyBorder="1" applyAlignment="1">
      <alignment horizontal="center" vertical="center"/>
    </xf>
    <xf numFmtId="4" fontId="13" fillId="10" borderId="43" xfId="2" applyNumberFormat="1" applyFont="1" applyFill="1" applyBorder="1" applyAlignment="1">
      <alignment horizontal="center" vertical="center"/>
    </xf>
    <xf numFmtId="10" fontId="13" fillId="10" borderId="44" xfId="3" applyNumberFormat="1" applyFont="1" applyFill="1" applyBorder="1" applyAlignment="1">
      <alignment horizontal="center" vertical="center"/>
    </xf>
    <xf numFmtId="0" fontId="13" fillId="10" borderId="7" xfId="2" applyFont="1" applyFill="1" applyBorder="1" applyAlignment="1">
      <alignment horizontal="center" vertical="center"/>
    </xf>
    <xf numFmtId="4" fontId="13" fillId="10" borderId="7" xfId="2" applyNumberFormat="1" applyFont="1" applyFill="1" applyBorder="1" applyAlignment="1">
      <alignment horizontal="center" vertical="center"/>
    </xf>
    <xf numFmtId="10" fontId="13" fillId="10" borderId="50" xfId="3" applyNumberFormat="1" applyFont="1" applyFill="1" applyBorder="1" applyAlignment="1">
      <alignment horizontal="center" vertical="center"/>
    </xf>
    <xf numFmtId="1" fontId="22" fillId="2" borderId="4" xfId="2" applyNumberFormat="1" applyFont="1" applyFill="1" applyBorder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0" fontId="22" fillId="2" borderId="0" xfId="2" applyFont="1" applyFill="1" applyAlignment="1">
      <alignment vertical="center" wrapText="1"/>
    </xf>
    <xf numFmtId="4" fontId="22" fillId="2" borderId="0" xfId="2" applyNumberFormat="1" applyFont="1" applyFill="1" applyAlignment="1">
      <alignment horizontal="center" vertical="center" wrapText="1"/>
    </xf>
    <xf numFmtId="4" fontId="22" fillId="3" borderId="0" xfId="2" applyNumberFormat="1" applyFont="1" applyFill="1" applyAlignment="1" applyProtection="1">
      <alignment horizontal="center" vertical="center"/>
      <protection locked="0"/>
    </xf>
    <xf numFmtId="10" fontId="22" fillId="2" borderId="51" xfId="6" applyNumberFormat="1" applyFont="1" applyFill="1" applyBorder="1" applyAlignment="1">
      <alignment horizontal="center" vertical="center"/>
    </xf>
    <xf numFmtId="0" fontId="13" fillId="10" borderId="52" xfId="2" applyFont="1" applyFill="1" applyBorder="1" applyAlignment="1">
      <alignment horizontal="center" vertical="center"/>
    </xf>
    <xf numFmtId="0" fontId="13" fillId="10" borderId="44" xfId="3" applyNumberFormat="1" applyFont="1" applyFill="1" applyBorder="1" applyAlignment="1">
      <alignment horizontal="center" vertical="center"/>
    </xf>
    <xf numFmtId="1" fontId="22" fillId="2" borderId="53" xfId="2" applyNumberFormat="1" applyFont="1" applyFill="1" applyBorder="1" applyAlignment="1">
      <alignment horizontal="center" vertical="center"/>
    </xf>
    <xf numFmtId="1" fontId="22" fillId="2" borderId="54" xfId="2" applyNumberFormat="1" applyFont="1" applyFill="1" applyBorder="1" applyAlignment="1">
      <alignment horizontal="center" vertical="center"/>
    </xf>
    <xf numFmtId="1" fontId="22" fillId="2" borderId="54" xfId="2" applyNumberFormat="1" applyFont="1" applyFill="1" applyBorder="1" applyAlignment="1">
      <alignment horizontal="left" vertical="center"/>
    </xf>
    <xf numFmtId="4" fontId="22" fillId="2" borderId="54" xfId="2" applyNumberFormat="1" applyFont="1" applyFill="1" applyBorder="1" applyAlignment="1">
      <alignment horizontal="center" vertical="center" wrapText="1"/>
    </xf>
    <xf numFmtId="4" fontId="22" fillId="3" borderId="54" xfId="2" applyNumberFormat="1" applyFont="1" applyFill="1" applyBorder="1" applyAlignment="1" applyProtection="1">
      <alignment horizontal="center" vertical="center"/>
      <protection locked="0"/>
    </xf>
    <xf numFmtId="10" fontId="22" fillId="2" borderId="55" xfId="6" applyNumberFormat="1" applyFont="1" applyFill="1" applyBorder="1" applyAlignment="1">
      <alignment horizontal="center" vertical="center"/>
    </xf>
    <xf numFmtId="4" fontId="13" fillId="9" borderId="58" xfId="2" applyNumberFormat="1" applyFont="1" applyFill="1" applyBorder="1" applyAlignment="1">
      <alignment horizontal="center" vertical="center"/>
    </xf>
    <xf numFmtId="10" fontId="13" fillId="9" borderId="41" xfId="3" applyNumberFormat="1" applyFont="1" applyFill="1" applyBorder="1" applyAlignment="1">
      <alignment horizontal="center" vertical="center"/>
    </xf>
    <xf numFmtId="0" fontId="2" fillId="2" borderId="4" xfId="2" applyFont="1" applyFill="1" applyBorder="1" applyAlignment="1">
      <alignment vertical="center"/>
    </xf>
    <xf numFmtId="0" fontId="25" fillId="11" borderId="2" xfId="2" applyFont="1" applyFill="1" applyBorder="1" applyAlignment="1">
      <alignment horizontal="center" vertical="center"/>
    </xf>
    <xf numFmtId="44" fontId="25" fillId="11" borderId="2" xfId="2" applyNumberFormat="1" applyFont="1" applyFill="1" applyBorder="1" applyAlignment="1">
      <alignment vertical="center" wrapText="1"/>
    </xf>
    <xf numFmtId="10" fontId="25" fillId="11" borderId="2" xfId="6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/>
    </xf>
    <xf numFmtId="0" fontId="2" fillId="11" borderId="4" xfId="2" applyFont="1" applyFill="1" applyBorder="1" applyAlignment="1">
      <alignment horizontal="left"/>
    </xf>
    <xf numFmtId="0" fontId="2" fillId="2" borderId="0" xfId="2" applyFont="1" applyFill="1" applyAlignment="1">
      <alignment horizontal="center"/>
    </xf>
    <xf numFmtId="0" fontId="2" fillId="11" borderId="0" xfId="2" applyFont="1" applyFill="1" applyAlignment="1">
      <alignment horizontal="right"/>
    </xf>
    <xf numFmtId="1" fontId="26" fillId="11" borderId="0" xfId="2" applyNumberFormat="1" applyFont="1" applyFill="1" applyAlignment="1">
      <alignment horizontal="right"/>
    </xf>
    <xf numFmtId="1" fontId="26" fillId="11" borderId="5" xfId="2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 vertical="center"/>
    </xf>
    <xf numFmtId="0" fontId="2" fillId="2" borderId="0" xfId="7" applyFont="1" applyFill="1" applyAlignment="1">
      <alignment vertical="top" wrapText="1"/>
    </xf>
    <xf numFmtId="0" fontId="2" fillId="2" borderId="4" xfId="2" applyFont="1" applyFill="1" applyBorder="1"/>
    <xf numFmtId="0" fontId="2" fillId="2" borderId="62" xfId="2" applyFont="1" applyFill="1" applyBorder="1"/>
    <xf numFmtId="0" fontId="2" fillId="2" borderId="63" xfId="2" applyFont="1" applyFill="1" applyBorder="1"/>
    <xf numFmtId="0" fontId="2" fillId="2" borderId="64" xfId="2" applyFont="1" applyFill="1" applyBorder="1" applyAlignment="1">
      <alignment horizontal="center"/>
    </xf>
    <xf numFmtId="0" fontId="24" fillId="9" borderId="56" xfId="2" applyFont="1" applyFill="1" applyBorder="1" applyAlignment="1">
      <alignment horizontal="right" vertical="center" wrapText="1"/>
    </xf>
    <xf numFmtId="0" fontId="24" fillId="9" borderId="57" xfId="2" applyFont="1" applyFill="1" applyBorder="1" applyAlignment="1">
      <alignment horizontal="right" vertical="center" wrapText="1"/>
    </xf>
    <xf numFmtId="4" fontId="13" fillId="9" borderId="59" xfId="2" applyNumberFormat="1" applyFont="1" applyFill="1" applyBorder="1" applyAlignment="1">
      <alignment horizontal="center" vertical="center"/>
    </xf>
    <xf numFmtId="4" fontId="13" fillId="9" borderId="58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 applyAlignment="1">
      <alignment horizontal="center" vertical="top"/>
    </xf>
    <xf numFmtId="0" fontId="2" fillId="2" borderId="4" xfId="7" applyFont="1" applyFill="1" applyBorder="1" applyAlignment="1">
      <alignment horizontal="center" vertical="top" wrapText="1"/>
    </xf>
    <xf numFmtId="0" fontId="2" fillId="2" borderId="0" xfId="7" applyFont="1" applyFill="1" applyAlignment="1">
      <alignment horizontal="center" vertical="top" wrapText="1"/>
    </xf>
    <xf numFmtId="0" fontId="2" fillId="2" borderId="60" xfId="7" applyFont="1" applyFill="1" applyBorder="1" applyAlignment="1">
      <alignment horizontal="center" vertical="top" wrapText="1"/>
    </xf>
    <xf numFmtId="0" fontId="2" fillId="2" borderId="61" xfId="7" applyFont="1" applyFill="1" applyBorder="1" applyAlignment="1">
      <alignment horizontal="center" vertical="top" wrapText="1"/>
    </xf>
    <xf numFmtId="4" fontId="22" fillId="2" borderId="54" xfId="2" applyNumberFormat="1" applyFont="1" applyFill="1" applyBorder="1" applyAlignment="1">
      <alignment horizontal="left" vertical="center" wrapText="1"/>
    </xf>
    <xf numFmtId="4" fontId="22" fillId="2" borderId="54" xfId="2" applyNumberFormat="1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44" fontId="13" fillId="10" borderId="43" xfId="2" applyNumberFormat="1" applyFont="1" applyFill="1" applyBorder="1" applyAlignment="1">
      <alignment horizontal="center" vertical="center"/>
    </xf>
    <xf numFmtId="4" fontId="22" fillId="2" borderId="47" xfId="2" applyNumberFormat="1" applyFont="1" applyFill="1" applyBorder="1" applyAlignment="1">
      <alignment horizontal="left" vertical="center" wrapText="1"/>
    </xf>
    <xf numFmtId="4" fontId="22" fillId="2" borderId="46" xfId="2" applyNumberFormat="1" applyFont="1" applyFill="1" applyBorder="1" applyAlignment="1">
      <alignment horizontal="center" vertical="center"/>
    </xf>
    <xf numFmtId="0" fontId="13" fillId="10" borderId="49" xfId="2" applyFont="1" applyFill="1" applyBorder="1" applyAlignment="1">
      <alignment horizontal="center" vertical="center"/>
    </xf>
    <xf numFmtId="0" fontId="13" fillId="10" borderId="7" xfId="2" applyFont="1" applyFill="1" applyBorder="1" applyAlignment="1">
      <alignment horizontal="center" vertical="center"/>
    </xf>
    <xf numFmtId="0" fontId="13" fillId="10" borderId="6" xfId="2" applyFont="1" applyFill="1" applyBorder="1" applyAlignment="1">
      <alignment horizontal="center" vertical="center"/>
    </xf>
    <xf numFmtId="44" fontId="13" fillId="10" borderId="7" xfId="1" applyFont="1" applyFill="1" applyBorder="1" applyAlignment="1">
      <alignment horizontal="center" vertical="center"/>
    </xf>
    <xf numFmtId="0" fontId="22" fillId="2" borderId="38" xfId="2" applyFont="1" applyFill="1" applyBorder="1" applyAlignment="1">
      <alignment horizontal="left" vertical="center" wrapText="1"/>
    </xf>
    <xf numFmtId="4" fontId="22" fillId="2" borderId="38" xfId="2" applyNumberFormat="1" applyFont="1" applyFill="1" applyBorder="1" applyAlignment="1">
      <alignment horizontal="center" vertical="center"/>
    </xf>
    <xf numFmtId="0" fontId="13" fillId="10" borderId="42" xfId="2" applyFont="1" applyFill="1" applyBorder="1" applyAlignment="1">
      <alignment horizontal="center" vertical="center"/>
    </xf>
    <xf numFmtId="44" fontId="13" fillId="10" borderId="43" xfId="1" applyFont="1" applyFill="1" applyBorder="1" applyAlignment="1">
      <alignment horizontal="center" vertical="center"/>
    </xf>
    <xf numFmtId="49" fontId="13" fillId="9" borderId="0" xfId="2" applyNumberFormat="1" applyFont="1" applyFill="1" applyAlignment="1">
      <alignment horizontal="center" vertical="center"/>
    </xf>
    <xf numFmtId="49" fontId="13" fillId="9" borderId="5" xfId="2" applyNumberFormat="1" applyFont="1" applyFill="1" applyBorder="1" applyAlignment="1">
      <alignment horizontal="center" vertical="center"/>
    </xf>
    <xf numFmtId="0" fontId="13" fillId="9" borderId="4" xfId="5" applyFont="1" applyFill="1" applyBorder="1" applyAlignment="1">
      <alignment horizontal="center" vertical="center"/>
    </xf>
    <xf numFmtId="0" fontId="13" fillId="9" borderId="27" xfId="5" applyFont="1" applyFill="1" applyBorder="1" applyAlignment="1">
      <alignment horizontal="center" vertical="center"/>
    </xf>
    <xf numFmtId="0" fontId="13" fillId="9" borderId="35" xfId="5" applyFont="1" applyFill="1" applyBorder="1" applyAlignment="1">
      <alignment horizontal="center" vertical="center"/>
    </xf>
    <xf numFmtId="0" fontId="13" fillId="9" borderId="31" xfId="5" applyFont="1" applyFill="1" applyBorder="1" applyAlignment="1">
      <alignment horizontal="center" vertical="center"/>
    </xf>
    <xf numFmtId="0" fontId="13" fillId="9" borderId="28" xfId="5" applyFont="1" applyFill="1" applyBorder="1" applyAlignment="1">
      <alignment horizontal="center" vertical="center"/>
    </xf>
    <xf numFmtId="0" fontId="13" fillId="9" borderId="36" xfId="5" applyFont="1" applyFill="1" applyBorder="1" applyAlignment="1">
      <alignment horizontal="center" vertical="center"/>
    </xf>
    <xf numFmtId="0" fontId="13" fillId="9" borderId="29" xfId="5" applyFont="1" applyFill="1" applyBorder="1" applyAlignment="1">
      <alignment horizontal="center" vertical="center"/>
    </xf>
    <xf numFmtId="0" fontId="13" fillId="9" borderId="37" xfId="5" applyFont="1" applyFill="1" applyBorder="1" applyAlignment="1">
      <alignment horizontal="center" vertical="center"/>
    </xf>
    <xf numFmtId="0" fontId="13" fillId="9" borderId="0" xfId="5" applyFont="1" applyFill="1" applyAlignment="1">
      <alignment horizontal="center" vertical="center"/>
    </xf>
    <xf numFmtId="0" fontId="13" fillId="9" borderId="38" xfId="5" applyFont="1" applyFill="1" applyBorder="1" applyAlignment="1">
      <alignment horizontal="center" vertical="center"/>
    </xf>
    <xf numFmtId="4" fontId="13" fillId="9" borderId="30" xfId="2" applyNumberFormat="1" applyFont="1" applyFill="1" applyBorder="1" applyAlignment="1">
      <alignment horizontal="center" vertical="center"/>
    </xf>
    <xf numFmtId="4" fontId="13" fillId="9" borderId="32" xfId="2" applyNumberFormat="1" applyFont="1" applyFill="1" applyBorder="1" applyAlignment="1">
      <alignment horizontal="center" vertical="center"/>
    </xf>
    <xf numFmtId="4" fontId="13" fillId="9" borderId="32" xfId="2" applyNumberFormat="1" applyFont="1" applyFill="1" applyBorder="1" applyAlignment="1">
      <alignment horizontal="center" vertical="center" wrapText="1"/>
    </xf>
    <xf numFmtId="4" fontId="13" fillId="9" borderId="39" xfId="2" applyNumberFormat="1" applyFont="1" applyFill="1" applyBorder="1" applyAlignment="1">
      <alignment horizontal="center" vertical="center" wrapText="1"/>
    </xf>
    <xf numFmtId="4" fontId="13" fillId="9" borderId="33" xfId="2" applyNumberFormat="1" applyFont="1" applyFill="1" applyBorder="1" applyAlignment="1">
      <alignment horizontal="center" vertical="center" wrapText="1"/>
    </xf>
    <xf numFmtId="4" fontId="13" fillId="9" borderId="27" xfId="2" applyNumberFormat="1" applyFont="1" applyFill="1" applyBorder="1" applyAlignment="1">
      <alignment horizontal="center" vertical="center" wrapText="1"/>
    </xf>
    <xf numFmtId="4" fontId="13" fillId="9" borderId="40" xfId="2" applyNumberFormat="1" applyFont="1" applyFill="1" applyBorder="1" applyAlignment="1">
      <alignment horizontal="center" vertical="center" wrapText="1"/>
    </xf>
    <xf numFmtId="4" fontId="13" fillId="9" borderId="31" xfId="2" applyNumberFormat="1" applyFont="1" applyFill="1" applyBorder="1" applyAlignment="1">
      <alignment horizontal="center" vertical="center" wrapText="1"/>
    </xf>
    <xf numFmtId="4" fontId="13" fillId="9" borderId="34" xfId="2" applyNumberFormat="1" applyFont="1" applyFill="1" applyBorder="1" applyAlignment="1">
      <alignment horizontal="center" vertical="center"/>
    </xf>
    <xf numFmtId="4" fontId="13" fillId="9" borderId="4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wrapText="1"/>
    </xf>
    <xf numFmtId="0" fontId="15" fillId="2" borderId="27" xfId="2" applyFont="1" applyFill="1" applyBorder="1" applyAlignment="1">
      <alignment wrapText="1"/>
    </xf>
    <xf numFmtId="0" fontId="20" fillId="9" borderId="4" xfId="2" applyFont="1" applyFill="1" applyBorder="1" applyAlignment="1">
      <alignment horizontal="center" vertical="center"/>
    </xf>
    <xf numFmtId="0" fontId="20" fillId="9" borderId="0" xfId="2" applyFont="1" applyFill="1" applyAlignment="1">
      <alignment horizontal="center" vertical="center"/>
    </xf>
    <xf numFmtId="0" fontId="15" fillId="2" borderId="10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/>
    </xf>
    <xf numFmtId="4" fontId="15" fillId="2" borderId="10" xfId="4" applyNumberFormat="1" applyFont="1" applyFill="1" applyBorder="1" applyAlignment="1">
      <alignment horizontal="center" vertical="center"/>
    </xf>
    <xf numFmtId="4" fontId="15" fillId="2" borderId="11" xfId="4" applyNumberFormat="1" applyFont="1" applyFill="1" applyBorder="1" applyAlignment="1">
      <alignment horizontal="center" vertical="center"/>
    </xf>
    <xf numFmtId="0" fontId="13" fillId="7" borderId="24" xfId="5" applyFont="1" applyFill="1" applyBorder="1" applyAlignment="1">
      <alignment horizontal="center" vertical="center"/>
    </xf>
    <xf numFmtId="0" fontId="13" fillId="7" borderId="25" xfId="5" applyFont="1" applyFill="1" applyBorder="1" applyAlignment="1">
      <alignment horizontal="center" vertical="center"/>
    </xf>
    <xf numFmtId="0" fontId="13" fillId="7" borderId="26" xfId="5" applyFont="1" applyFill="1" applyBorder="1" applyAlignment="1">
      <alignment horizontal="center" vertical="center"/>
    </xf>
    <xf numFmtId="0" fontId="18" fillId="2" borderId="0" xfId="2" applyFont="1" applyFill="1" applyAlignment="1">
      <alignment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/>
    </xf>
    <xf numFmtId="4" fontId="15" fillId="2" borderId="0" xfId="4" applyNumberFormat="1" applyFont="1" applyFill="1" applyBorder="1" applyAlignment="1">
      <alignment horizontal="center" vertical="center"/>
    </xf>
    <xf numFmtId="4" fontId="15" fillId="2" borderId="5" xfId="4" applyNumberFormat="1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 wrapText="1"/>
    </xf>
    <xf numFmtId="4" fontId="14" fillId="4" borderId="18" xfId="2" applyNumberFormat="1" applyFont="1" applyFill="1" applyBorder="1" applyAlignment="1">
      <alignment horizontal="center" vertical="center" wrapText="1"/>
    </xf>
    <xf numFmtId="4" fontId="14" fillId="4" borderId="22" xfId="2" applyNumberFormat="1" applyFont="1" applyFill="1" applyBorder="1" applyAlignment="1">
      <alignment horizontal="center" vertical="center" wrapText="1"/>
    </xf>
    <xf numFmtId="4" fontId="14" fillId="4" borderId="17" xfId="2" applyNumberFormat="1" applyFont="1" applyFill="1" applyBorder="1" applyAlignment="1">
      <alignment horizontal="center" vertical="center" wrapText="1"/>
    </xf>
    <xf numFmtId="4" fontId="14" fillId="4" borderId="19" xfId="2" applyNumberFormat="1" applyFont="1" applyFill="1" applyBorder="1" applyAlignment="1">
      <alignment horizontal="center" vertical="center" wrapText="1"/>
    </xf>
    <xf numFmtId="4" fontId="14" fillId="4" borderId="21" xfId="2" applyNumberFormat="1" applyFont="1" applyFill="1" applyBorder="1" applyAlignment="1">
      <alignment horizontal="center" vertical="center" wrapText="1"/>
    </xf>
    <xf numFmtId="4" fontId="14" fillId="4" borderId="11" xfId="2" applyNumberFormat="1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/>
    </xf>
    <xf numFmtId="4" fontId="15" fillId="2" borderId="15" xfId="4" applyNumberFormat="1" applyFont="1" applyFill="1" applyBorder="1" applyAlignment="1">
      <alignment horizontal="center" vertical="center"/>
    </xf>
    <xf numFmtId="4" fontId="15" fillId="2" borderId="19" xfId="4" applyNumberFormat="1" applyFont="1" applyFill="1" applyBorder="1" applyAlignment="1">
      <alignment horizontal="center" vertical="center"/>
    </xf>
    <xf numFmtId="0" fontId="9" fillId="2" borderId="0" xfId="2" applyFont="1" applyFill="1" applyAlignment="1">
      <alignment horizontal="right"/>
    </xf>
    <xf numFmtId="0" fontId="10" fillId="3" borderId="8" xfId="2" applyFont="1" applyFill="1" applyBorder="1" applyAlignment="1" applyProtection="1">
      <alignment horizontal="center" vertical="center"/>
      <protection locked="0"/>
    </xf>
    <xf numFmtId="0" fontId="12" fillId="4" borderId="12" xfId="2" applyFont="1" applyFill="1" applyBorder="1" applyAlignment="1">
      <alignment horizontal="center" vertical="center"/>
    </xf>
    <xf numFmtId="0" fontId="12" fillId="4" borderId="13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13" fillId="5" borderId="10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5" borderId="2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8" fillId="3" borderId="0" xfId="2" applyFont="1" applyFill="1" applyAlignment="1" applyProtection="1">
      <alignment horizontal="center"/>
      <protection locked="0"/>
    </xf>
    <xf numFmtId="0" fontId="10" fillId="3" borderId="6" xfId="2" applyFont="1" applyFill="1" applyBorder="1" applyAlignment="1" applyProtection="1">
      <alignment horizontal="center" vertical="center"/>
      <protection locked="0"/>
    </xf>
    <xf numFmtId="0" fontId="10" fillId="3" borderId="7" xfId="2" applyFont="1" applyFill="1" applyBorder="1" applyAlignment="1" applyProtection="1">
      <alignment horizontal="center" vertical="center"/>
      <protection locked="0"/>
    </xf>
  </cellXfs>
  <cellStyles count="8">
    <cellStyle name="Moeda" xfId="1" builtinId="4"/>
    <cellStyle name="Normal" xfId="0" builtinId="0"/>
    <cellStyle name="Normal 2" xfId="2" xr:uid="{E503360E-5B24-48BF-9C3A-2769872CA142}"/>
    <cellStyle name="Normal 3" xfId="5" xr:uid="{20D15DCA-7D3B-4B70-9C0F-E413C6A30356}"/>
    <cellStyle name="Normal 5" xfId="7" xr:uid="{51EDF995-0719-4201-A386-E7007750E503}"/>
    <cellStyle name="Porcentagem 2" xfId="3" xr:uid="{8A995655-7DDC-48A6-B375-96763DF2ABFD}"/>
    <cellStyle name="Porcentagem 3" xfId="6" xr:uid="{7AB41233-3D42-46E0-8F96-CEA04B7D8B20}"/>
    <cellStyle name="Vírgula 2" xfId="4" xr:uid="{56A8FC14-8E9C-4A5A-877F-67B9D3CC5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lavio.monteiro\OneDrive%20-%20AGEVAP\00000000000000001%20-%20SEMAD.GO\01.%20Cerrado%20em%20P&#233;%20-%20Fase%202\03.%20TdR%20e%20or&#231;amento\02.%20Proposta%20de%20Pre&#231;o.xlsx" TargetMode="External"/><Relationship Id="rId1" Type="http://schemas.openxmlformats.org/officeDocument/2006/relationships/externalLinkPath" Target="/Users/flavio.monteiro/OneDrive%20-%20AGEVAP/00000000000000001%20-%20SEMAD.GO/01.%20Cerrado%20em%20P&#233;%20-%20Fase%202/03.%20TdR%20e%20or&#231;amento/02.%20Proposta%20de%20Pre&#231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DEFINIÇÕES"/>
      <sheetName val="Composição FATORES K"/>
      <sheetName val="Composição INCC"/>
      <sheetName val="CUSTO DE REFERÊNCIA"/>
      <sheetName val="COMPOSIÇÔES"/>
      <sheetName val="QUANTITATIVO"/>
      <sheetName val="PRODUTO 1"/>
      <sheetName val="PRODUTO 2"/>
      <sheetName val="PRODUTO 3"/>
      <sheetName val="PRODUTO 4"/>
      <sheetName val="PRODUTO 5"/>
      <sheetName val="PRODUTO 6"/>
      <sheetName val="PRODUTO 7"/>
      <sheetName val="PRODUTO 8"/>
      <sheetName val="PRODUTO 9"/>
      <sheetName val="PRODUTO 10"/>
      <sheetName val="PRODUTO 11"/>
      <sheetName val="PRODUTO 12"/>
      <sheetName val="PRODUTO 13"/>
      <sheetName val="PRODUTO 14"/>
      <sheetName val="PRODUTO 15"/>
      <sheetName val="PRODUTO 16"/>
      <sheetName val="PRODUTO 17"/>
      <sheetName val="PRODUTO 18"/>
      <sheetName val="PRODUTO 19"/>
      <sheetName val="PRODUTO 20"/>
      <sheetName val="PRODUTO 21"/>
      <sheetName val="PRODUTO 22"/>
      <sheetName val="PRODUTO 23"/>
      <sheetName val="PRODUTO 24"/>
      <sheetName val="PRODUTO 25"/>
      <sheetName val="PRODUTO 26"/>
      <sheetName val="PRODUTO 27"/>
      <sheetName val="PRODUTO 28"/>
      <sheetName val="PRODUTO 29"/>
      <sheetName val="PRODUTO 30"/>
      <sheetName val="PREÇO POR PRODUTO"/>
      <sheetName val="HORAS DA EQUIPE"/>
      <sheetName val="ORÇAMENTO GERAL"/>
      <sheetName val="PROPOSTA DE PREÇO CONC"/>
      <sheetName val="CRONOGRAMA FÍSICO"/>
      <sheetName val="MEMÓRIA DAS COTAÇÕES"/>
      <sheetName val="REFERÊNCIAS"/>
      <sheetName val="PROPOSTA DE PREÇO"/>
      <sheetName val="AVALIAÇÃO DE PRODUTOS"/>
    </sheetNames>
    <sheetDataSet>
      <sheetData sheetId="0">
        <row r="28">
          <cell r="B28" t="str">
            <v>Na data da última assinatura</v>
          </cell>
        </row>
      </sheetData>
      <sheetData sheetId="1" refreshError="1"/>
      <sheetData sheetId="2" refreshError="1"/>
      <sheetData sheetId="3" refreshError="1"/>
      <sheetData sheetId="4">
        <row r="10">
          <cell r="B10" t="str">
            <v>1.1</v>
          </cell>
          <cell r="C10" t="str">
            <v>P8070</v>
          </cell>
          <cell r="D10" t="str">
            <v>DNIT</v>
          </cell>
          <cell r="F10" t="str">
            <v>RESPONSÁVEL TÉCNICO</v>
          </cell>
          <cell r="G10" t="str">
            <v xml:space="preserve">Responsável Técnico pela execução das macroatividades contratadas. Possui formação superior, experiência em coordenação de equipe e, pelo menos, 10 anos de formação. </v>
          </cell>
          <cell r="H10" t="str">
            <v>hora</v>
          </cell>
        </row>
        <row r="11">
          <cell r="B11" t="str">
            <v>1.2</v>
          </cell>
          <cell r="C11" t="str">
            <v>P8033</v>
          </cell>
          <cell r="D11" t="str">
            <v>DNIT</v>
          </cell>
          <cell r="F11" t="str">
            <v>ANALISTA AMBIENTAL I</v>
          </cell>
          <cell r="G11" t="str">
            <v xml:space="preserve">Apoia o Responsável técnico na execução de todas as macroatividades contratadas. Possui formação superior, experiência na área e, pelo menos, 5 anos de formação. </v>
          </cell>
          <cell r="H11" t="str">
            <v>hora</v>
          </cell>
        </row>
        <row r="12">
          <cell r="B12" t="str">
            <v>1.3</v>
          </cell>
          <cell r="C12" t="str">
            <v>P8033</v>
          </cell>
          <cell r="D12" t="str">
            <v>DNIT</v>
          </cell>
          <cell r="F12" t="str">
            <v>ANALISTA AMBIENTAL II</v>
          </cell>
          <cell r="G12" t="str">
            <v xml:space="preserve">Apoia o Responsável técnico na execução de todas as macroatividades contratadas. Possui formação superior, experiência na área e, pelo menos, 5 anos de formação. </v>
          </cell>
          <cell r="H12" t="str">
            <v>hora</v>
          </cell>
        </row>
        <row r="13">
          <cell r="B13" t="str">
            <v>1.4</v>
          </cell>
          <cell r="C13" t="str">
            <v>P8033</v>
          </cell>
          <cell r="D13" t="str">
            <v>DNIT</v>
          </cell>
          <cell r="F13" t="str">
            <v>ANALISTA AMBIENTAL III</v>
          </cell>
          <cell r="G13" t="str">
            <v xml:space="preserve">Apoia o Responsável técnico na execução de todas as macroatividades contratadas. Possui formação superior, experiência na área e, pelo menos, 5 anos de formação. </v>
          </cell>
          <cell r="H13" t="str">
            <v>hora</v>
          </cell>
        </row>
        <row r="14">
          <cell r="B14" t="str">
            <v>1.5</v>
          </cell>
          <cell r="C14" t="str">
            <v>P8135</v>
          </cell>
          <cell r="D14" t="str">
            <v>DNIT</v>
          </cell>
          <cell r="F14" t="str">
            <v>SECRETÁRIO I</v>
          </cell>
          <cell r="G14" t="str">
            <v xml:space="preserve">Apoia a Equipe Permanente na execução das macroatividades contratadas. Possui formação básica e experiência na área. </v>
          </cell>
          <cell r="H14" t="str">
            <v>hora</v>
          </cell>
        </row>
        <row r="15">
          <cell r="B15" t="str">
            <v>1.6</v>
          </cell>
          <cell r="C15" t="str">
            <v>P8135</v>
          </cell>
          <cell r="D15" t="str">
            <v>DNIT</v>
          </cell>
          <cell r="F15" t="str">
            <v>SECRETÁRIO II</v>
          </cell>
          <cell r="G15" t="str">
            <v xml:space="preserve">Apoia a Equipe Permanente na execução das macroatividades contratadas. Possui formação básica e experiência na área. </v>
          </cell>
          <cell r="H15" t="str">
            <v>hora</v>
          </cell>
        </row>
        <row r="17">
          <cell r="B17" t="str">
            <v>2.1</v>
          </cell>
          <cell r="G17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18">
          <cell r="B18" t="str">
            <v>2.2</v>
          </cell>
          <cell r="G18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19">
          <cell r="B19" t="str">
            <v>2.3</v>
          </cell>
          <cell r="G19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0">
          <cell r="B20" t="str">
            <v>2.4</v>
          </cell>
          <cell r="G20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1">
          <cell r="B21" t="str">
            <v>2.5</v>
          </cell>
          <cell r="G21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2">
          <cell r="B22" t="str">
            <v>2.6</v>
          </cell>
          <cell r="G22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3">
          <cell r="B23" t="str">
            <v>2.7</v>
          </cell>
          <cell r="C23" t="str">
            <v>P8147</v>
          </cell>
          <cell r="D23" t="str">
            <v>DNIT</v>
          </cell>
          <cell r="F23" t="str">
            <v>TÉCNICO DE CAMPO DAMIANÓPOLIS</v>
          </cell>
          <cell r="G23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4">
          <cell r="B24" t="str">
            <v>2.8</v>
          </cell>
          <cell r="C24" t="str">
            <v>P8147</v>
          </cell>
          <cell r="D24" t="str">
            <v>DNIT</v>
          </cell>
          <cell r="F24" t="str">
            <v>TÉCNICO DE CAMPO MAMBAÍ</v>
          </cell>
          <cell r="G24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5">
          <cell r="B25" t="str">
            <v>2.9</v>
          </cell>
          <cell r="C25" t="str">
            <v>P8147</v>
          </cell>
          <cell r="D25" t="str">
            <v>DNIT</v>
          </cell>
          <cell r="F25" t="str">
            <v>TÉCNICO DE CAMPO SÃO DOMINGOS</v>
          </cell>
          <cell r="G25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6">
          <cell r="B26" t="str">
            <v>2.10</v>
          </cell>
          <cell r="C26" t="str">
            <v>P8147</v>
          </cell>
          <cell r="D26" t="str">
            <v>DNIT</v>
          </cell>
          <cell r="F26" t="str">
            <v>TÉCNICO DE CAMPO ALTO PARAÍSO DE GOIÁS</v>
          </cell>
          <cell r="G26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7">
          <cell r="B27" t="str">
            <v>2.11</v>
          </cell>
          <cell r="C27" t="str">
            <v>P8147</v>
          </cell>
          <cell r="D27" t="str">
            <v>DNIT</v>
          </cell>
          <cell r="F27" t="str">
            <v>TÉCNICO DE CAMPO NOVA ROMA</v>
          </cell>
          <cell r="G27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8">
          <cell r="B28" t="str">
            <v>2.12</v>
          </cell>
          <cell r="C28" t="str">
            <v>P8147</v>
          </cell>
          <cell r="D28" t="str">
            <v>DNIT</v>
          </cell>
          <cell r="F28" t="str">
            <v>TÉCNICO DE CAMPO TERESINA DE GOIÁS</v>
          </cell>
          <cell r="G28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29">
          <cell r="B29" t="str">
            <v>2.13</v>
          </cell>
          <cell r="C29" t="str">
            <v>P8147</v>
          </cell>
          <cell r="D29" t="str">
            <v>DNIT</v>
          </cell>
          <cell r="F29" t="str">
            <v>TÉCNICO DE CAMPO COLINAS DO SUL</v>
          </cell>
          <cell r="G29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30">
          <cell r="B30" t="str">
            <v>2.14</v>
          </cell>
          <cell r="C30" t="str">
            <v>P8147</v>
          </cell>
          <cell r="D30" t="str">
            <v>DNIT</v>
          </cell>
          <cell r="F30" t="str">
            <v>TÉCNICO DE GUARANI DE GOIÁS</v>
          </cell>
          <cell r="G30" t="str">
    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    </cell>
        </row>
        <row r="31">
          <cell r="B31" t="str">
            <v>2.15</v>
          </cell>
          <cell r="C31" t="str">
            <v>P8184</v>
          </cell>
          <cell r="D31" t="str">
            <v>DNIT</v>
          </cell>
          <cell r="F31" t="str">
            <v>ESPECIALISTA EM GEOPROCESSAMENTO I</v>
          </cell>
          <cell r="G31" t="str">
            <v xml:space="preserve">Apoia a Equipe Permanente na execução de atividades relacionadas à mapeamento e geoprocessamento. Possui formação superior, experiência na área e, pelo menos, 5 anos de formação. </v>
          </cell>
        </row>
        <row r="32">
          <cell r="B32" t="str">
            <v>2.16</v>
          </cell>
          <cell r="C32" t="str">
            <v>P8185</v>
          </cell>
          <cell r="D32" t="str">
            <v>DNIT</v>
          </cell>
          <cell r="F32" t="str">
            <v>ESPECIALISTA EM GEOPROCESSAMENTO II</v>
          </cell>
          <cell r="G32" t="str">
            <v xml:space="preserve">Apoia a Equipe Permanente na execução de atividades relacionadas à mapeamento e geoprocessamento. Possui formação superior, experiência na área e, pelo menos, 5 anos de formação. </v>
          </cell>
        </row>
        <row r="33">
          <cell r="B33" t="str">
            <v>2.17</v>
          </cell>
          <cell r="C33" t="str">
            <v>P8002</v>
          </cell>
          <cell r="D33" t="str">
            <v>DNIT</v>
          </cell>
          <cell r="F33" t="str">
            <v>ESPECIALISTA JURÍDICO</v>
          </cell>
          <cell r="G33" t="str">
            <v xml:space="preserve">Apoia a Equipe Permanente na execução de atividades relacionadas à assesoria jurídica. Possui formação superior, experiência na área e, pelo menos, 5 anos de formação. </v>
          </cell>
        </row>
        <row r="35">
          <cell r="B35" t="str">
            <v>3.1</v>
          </cell>
          <cell r="C35" t="str">
            <v>P9814</v>
          </cell>
          <cell r="D35" t="str">
            <v>Composição</v>
          </cell>
          <cell r="F35" t="str">
            <v>SERVIÇO DE APOIO TÉCNICO</v>
          </cell>
          <cell r="G35" t="str">
            <v>Reembolso de despesa serviços técnicos complementares previamente autorizados (aerofotogrametria, comunicação social etc.)</v>
          </cell>
          <cell r="H35" t="str">
            <v>unidade</v>
          </cell>
        </row>
        <row r="37">
          <cell r="B37" t="str">
            <v>4.1</v>
          </cell>
          <cell r="C37" t="str">
            <v>E8889</v>
          </cell>
          <cell r="D37" t="str">
            <v>DNIT (BDI)</v>
          </cell>
          <cell r="F37" t="str">
            <v>LOCAÇÃO DE VEÍCULO TIPO CARRO</v>
          </cell>
          <cell r="G37" t="str">
            <v>Veículo leve até 72 CV não considera combustível, visto que este custo entra na composição do deslocamento</v>
          </cell>
          <cell r="H37" t="str">
            <v>dia</v>
          </cell>
        </row>
        <row r="38">
          <cell r="B38" t="str">
            <v>4.2</v>
          </cell>
          <cell r="C38" t="str">
            <v>LOCMT</v>
          </cell>
          <cell r="D38" t="str">
            <v>Cotação</v>
          </cell>
          <cell r="F38" t="str">
            <v>LOCAÇÃO VEÌCULO TIPO MOTOCICLETA</v>
          </cell>
          <cell r="G38" t="str">
            <v>Locação de veículo tipo MOTOCICLETA 150cc abastecido com autonomia para 35Km/dia</v>
          </cell>
          <cell r="H38" t="str">
            <v>dia</v>
          </cell>
        </row>
        <row r="40">
          <cell r="B40" t="str">
            <v>4.4</v>
          </cell>
          <cell r="C40" t="str">
            <v>IMP</v>
          </cell>
          <cell r="D40" t="str">
            <v>Cotação</v>
          </cell>
          <cell r="F40" t="str">
            <v>IMPRESSÃO A4 COLORIDA</v>
          </cell>
          <cell r="G40" t="str">
            <v>Impressão colorida (frete e verso da folha tamamho A4), com acabamento de recorte, furação e/ou dobradura.</v>
          </cell>
          <cell r="H40" t="str">
            <v>unidade</v>
          </cell>
        </row>
        <row r="41">
          <cell r="B41" t="str">
            <v>4.5</v>
          </cell>
          <cell r="C41" t="str">
            <v>COF</v>
          </cell>
          <cell r="D41" t="str">
            <v>Cotação</v>
          </cell>
          <cell r="F41" t="str">
            <v>COFFE-BREAK</v>
          </cell>
          <cell r="G41" t="str">
            <v>Café e lanche individual com itens diversos, preparados e servidos localmente. Inclui opções sem lactose, sem glútem e vegana. Considera o devido acondicionamento em atenção às normas da vigilância sanitária, com fornecimento de utensílios reutilizáveis, gestão de resíduos.</v>
          </cell>
          <cell r="H41" t="str">
            <v>unidade</v>
          </cell>
        </row>
        <row r="52">
          <cell r="B52" t="str">
            <v>4.16</v>
          </cell>
          <cell r="C52" t="str">
            <v>DIA</v>
          </cell>
          <cell r="D52" t="str">
            <v>AGEVAP</v>
          </cell>
          <cell r="F52" t="str">
            <v>DIÁRIA DE HOSPEDAGEM E ALIMENTAÇÃO</v>
          </cell>
          <cell r="G52" t="str">
            <v>Despesas com alimentação, hospedagem e custos não previstos com deslocamentos para cada microbacia</v>
          </cell>
          <cell r="H52" t="str">
            <v>unidade</v>
          </cell>
        </row>
        <row r="53">
          <cell r="B53" t="str">
            <v>4.17</v>
          </cell>
          <cell r="C53" t="str">
            <v>CP - ESC</v>
          </cell>
          <cell r="D53" t="str">
            <v>Composição</v>
          </cell>
          <cell r="F53" t="str">
            <v>FUNCIONAMENTO DE ESCRITÓRIO NO MUNICÍPIO</v>
          </cell>
          <cell r="G53" t="str">
            <v>Custo mensal para locação, despesas com água, energia elétrica e internet 4G para o escritório da empresa no município</v>
          </cell>
          <cell r="H53" t="str">
            <v>mês</v>
          </cell>
        </row>
        <row r="54">
          <cell r="B54" t="str">
            <v>4.18</v>
          </cell>
          <cell r="C54" t="str">
            <v>CP-DPS</v>
          </cell>
          <cell r="D54" t="str">
            <v>Composição</v>
          </cell>
          <cell r="F54" t="str">
            <v>DESLOCAMENTO P/ NIQUELÂNDIA</v>
          </cell>
          <cell r="G54" t="str">
            <v>Composição do custo de deslocamento de Goiânia para o município + deslocamento interno no município.</v>
          </cell>
          <cell r="H54" t="str">
            <v>unidade</v>
          </cell>
        </row>
        <row r="55">
          <cell r="B55" t="str">
            <v>4.19</v>
          </cell>
          <cell r="C55" t="str">
            <v>CP-DMP</v>
          </cell>
          <cell r="D55" t="str">
            <v>Composição</v>
          </cell>
          <cell r="F55" t="str">
            <v>DESLOCAMENTO P/ MINAÇU</v>
          </cell>
          <cell r="G55" t="str">
            <v>Composição do custo de deslocamento de Goiânia para o município + deslocamento interno no município.</v>
          </cell>
          <cell r="H55" t="str">
            <v>unidade</v>
          </cell>
        </row>
        <row r="56">
          <cell r="B56" t="str">
            <v>4.20</v>
          </cell>
          <cell r="C56" t="str">
            <v>CP-PS1</v>
          </cell>
          <cell r="D56" t="str">
            <v>Composição</v>
          </cell>
          <cell r="F56" t="str">
            <v>DESLOCAMENTO P/ SÃO JOÃO D'ALIANÇA</v>
          </cell>
          <cell r="G56" t="str">
            <v>Composição do custo de deslocamento de Goiânia para o município + deslocamento interno no município.</v>
          </cell>
          <cell r="H56" t="str">
            <v>unidade</v>
          </cell>
        </row>
        <row r="57">
          <cell r="B57" t="str">
            <v>4.21</v>
          </cell>
          <cell r="C57" t="str">
            <v>CP-PS2</v>
          </cell>
          <cell r="D57" t="str">
            <v>Composição</v>
          </cell>
          <cell r="F57" t="str">
            <v>DESLOCAMENTO P/ CAVALCANTE</v>
          </cell>
          <cell r="G57" t="str">
            <v>Composição do custo de deslocamento de Goiânia para o município + deslocamento interno no município.</v>
          </cell>
          <cell r="H57" t="str">
            <v>unidade</v>
          </cell>
        </row>
        <row r="58">
          <cell r="B58" t="str">
            <v>4.22</v>
          </cell>
          <cell r="C58" t="str">
            <v>CP-PIB</v>
          </cell>
          <cell r="D58" t="str">
            <v>Composição</v>
          </cell>
          <cell r="F58" t="str">
            <v>DESLOCAMENTO P/ MONTE ALEGRE DE GOIÁS</v>
          </cell>
          <cell r="G58" t="str">
            <v>Composição do custo de deslocamento de Goiânia para o município + deslocamento interno no município.</v>
          </cell>
          <cell r="H58" t="str">
            <v>unidade</v>
          </cell>
        </row>
        <row r="59">
          <cell r="B59" t="str">
            <v>4.23</v>
          </cell>
          <cell r="C59" t="str">
            <v>CP-R2R</v>
          </cell>
          <cell r="D59" t="str">
            <v>Composição</v>
          </cell>
          <cell r="F59" t="str">
            <v>DESLOCAMENTO P/ ALVORADA DO NORTE</v>
          </cell>
          <cell r="G59" t="str">
            <v>Composição do custo de deslocamento de Goiânia para o município + deslocamento interno no município.</v>
          </cell>
          <cell r="H59" t="str">
            <v>unidade</v>
          </cell>
        </row>
        <row r="60">
          <cell r="B60" t="str">
            <v>4.24</v>
          </cell>
          <cell r="C60" t="str">
            <v>CP-BP</v>
          </cell>
          <cell r="D60" t="str">
            <v>Composição</v>
          </cell>
          <cell r="F60" t="str">
            <v>DESLOCAMENTO P/ DAMIANÓPOLIS</v>
          </cell>
          <cell r="G60" t="str">
            <v>Composição do custo de deslocamento de Goiânia para o município + deslocamento interno no município.</v>
          </cell>
          <cell r="H60" t="str">
            <v>unidade</v>
          </cell>
        </row>
        <row r="61">
          <cell r="B61" t="str">
            <v>4.25</v>
          </cell>
          <cell r="C61" t="str">
            <v>CP-DAR</v>
          </cell>
          <cell r="D61" t="str">
            <v>Composição</v>
          </cell>
          <cell r="F61" t="str">
            <v>DESLOCAMENTO P/ MAMBAÍ</v>
          </cell>
          <cell r="G61" t="str">
            <v>Composição do custo de deslocamento de Goiânia para o município + deslocamento interno no município.</v>
          </cell>
          <cell r="H61" t="str">
            <v>unidade</v>
          </cell>
        </row>
        <row r="62">
          <cell r="B62" t="str">
            <v>4.26</v>
          </cell>
          <cell r="C62" t="str">
            <v>CP-DBP</v>
          </cell>
          <cell r="D62" t="str">
            <v>Composição</v>
          </cell>
          <cell r="F62" t="str">
            <v>DESLOCAMENTO P/ SÃO DOMINGOS</v>
          </cell>
          <cell r="G62" t="str">
            <v>Composição do custo de deslocamento de Goiânia para o município + deslocamento interno no município.</v>
          </cell>
          <cell r="H62" t="str">
            <v>unidade</v>
          </cell>
        </row>
        <row r="63">
          <cell r="B63" t="str">
            <v>4.27</v>
          </cell>
          <cell r="C63" t="str">
            <v>CP-DBP</v>
          </cell>
          <cell r="D63" t="str">
            <v>Composição</v>
          </cell>
          <cell r="F63" t="str">
            <v>DESLOCAMENTO P/ ALTO PARAÍSO DE GOIÁS</v>
          </cell>
          <cell r="G63" t="str">
            <v>Composição do custo de deslocamento de Goiânia para o município + deslocamento interno no município.</v>
          </cell>
          <cell r="H63" t="str">
            <v>unidade</v>
          </cell>
        </row>
        <row r="64">
          <cell r="B64" t="str">
            <v>4.28</v>
          </cell>
          <cell r="C64" t="str">
            <v>CP-DBP</v>
          </cell>
          <cell r="D64" t="str">
            <v>Composição</v>
          </cell>
          <cell r="F64" t="str">
            <v>DESLOCAMENTO P/ NOVA ROMA</v>
          </cell>
          <cell r="G64" t="str">
            <v>Composição do custo de deslocamento de Goiânia para o município + deslocamento interno no município.</v>
          </cell>
          <cell r="H64" t="str">
            <v>unidade</v>
          </cell>
        </row>
        <row r="65">
          <cell r="B65" t="str">
            <v>4.29</v>
          </cell>
          <cell r="C65" t="str">
            <v>CP-DBP</v>
          </cell>
          <cell r="D65" t="str">
            <v>Composição</v>
          </cell>
          <cell r="F65" t="str">
            <v>DESLOCAMENTO P/ TERESINA DE GOIÁS</v>
          </cell>
          <cell r="G65" t="str">
            <v>Composição do custo de deslocamento de Goiânia para o município + deslocamento interno no município.</v>
          </cell>
          <cell r="H65" t="str">
            <v>unidade</v>
          </cell>
        </row>
        <row r="66">
          <cell r="B66" t="str">
            <v>4.30</v>
          </cell>
          <cell r="C66" t="str">
            <v>CP-DBP</v>
          </cell>
          <cell r="D66" t="str">
            <v>Composição</v>
          </cell>
          <cell r="F66" t="str">
            <v>DESLOCAMENTO P/ COLINAS DO SUL</v>
          </cell>
          <cell r="G66" t="str">
            <v>Composição do custo de deslocamento de Goiânia para o município + deslocamento interno no município.</v>
          </cell>
          <cell r="H66" t="str">
            <v>unidade</v>
          </cell>
        </row>
        <row r="67">
          <cell r="B67" t="str">
            <v>4.31</v>
          </cell>
          <cell r="C67" t="str">
            <v>CP-DBP</v>
          </cell>
          <cell r="D67" t="str">
            <v>Composição</v>
          </cell>
          <cell r="F67" t="str">
            <v>DESLOCAMENTO P/GUARANI DE GOIÁS</v>
          </cell>
          <cell r="G67" t="str">
            <v>Composição do custo de deslocamento de Goiânia para o município + deslocamento interno no município.</v>
          </cell>
          <cell r="H67" t="str">
            <v>unidade</v>
          </cell>
        </row>
      </sheetData>
      <sheetData sheetId="5" refreshError="1"/>
      <sheetData sheetId="6" refreshError="1"/>
      <sheetData sheetId="7">
        <row r="17">
          <cell r="C17" t="str">
            <v>P8147</v>
          </cell>
          <cell r="D17" t="str">
            <v>DNIT</v>
          </cell>
          <cell r="E17" t="str">
            <v>TÉCNICO DE CAMPO NIQUELÂNDIA</v>
          </cell>
          <cell r="F17" t="str">
            <v>hora</v>
          </cell>
        </row>
        <row r="18">
          <cell r="C18" t="str">
            <v>P8147</v>
          </cell>
          <cell r="D18" t="str">
            <v>DNIT</v>
          </cell>
          <cell r="E18" t="str">
            <v>TÉCNICO DE CAMPO MINAÇU</v>
          </cell>
          <cell r="F18" t="str">
            <v>hora</v>
          </cell>
        </row>
        <row r="19">
          <cell r="C19" t="str">
            <v>P8147</v>
          </cell>
          <cell r="D19" t="str">
            <v>DNIT</v>
          </cell>
          <cell r="E19" t="str">
            <v>TÉCNICO DE CAMPO SÃO JOÃO D'ALIANÇA</v>
          </cell>
          <cell r="F19" t="str">
            <v>hora</v>
          </cell>
        </row>
        <row r="20">
          <cell r="C20" t="str">
            <v>P8147</v>
          </cell>
          <cell r="D20" t="str">
            <v>DNIT</v>
          </cell>
          <cell r="E20" t="str">
            <v>TÉCNICO DE CAMPO CAVALCANTE</v>
          </cell>
          <cell r="F20" t="str">
            <v>hora</v>
          </cell>
        </row>
        <row r="21">
          <cell r="C21" t="str">
            <v>P8147</v>
          </cell>
          <cell r="D21" t="str">
            <v>DNIT</v>
          </cell>
          <cell r="E21" t="str">
            <v>TÉCNICO DE CAMPO MONTE ALEGRE DE GOIÁS</v>
          </cell>
          <cell r="F21" t="str">
            <v>hora</v>
          </cell>
        </row>
        <row r="22">
          <cell r="C22" t="str">
            <v>P8147</v>
          </cell>
          <cell r="D22" t="str">
            <v>DNIT</v>
          </cell>
          <cell r="E22" t="str">
            <v>TÉCNICO DE CAMPO ALVORADA DO NORTE</v>
          </cell>
          <cell r="F22" t="str">
            <v>hora</v>
          </cell>
        </row>
        <row r="23">
          <cell r="F23" t="str">
            <v>hora</v>
          </cell>
        </row>
        <row r="24">
          <cell r="F24" t="str">
            <v>hora</v>
          </cell>
        </row>
        <row r="25">
          <cell r="F25" t="str">
            <v>hora</v>
          </cell>
        </row>
        <row r="26">
          <cell r="F26" t="str">
            <v>hora</v>
          </cell>
        </row>
        <row r="27">
          <cell r="F27" t="str">
            <v>hora</v>
          </cell>
        </row>
        <row r="28">
          <cell r="F28" t="str">
            <v>hora</v>
          </cell>
        </row>
        <row r="29">
          <cell r="F29" t="str">
            <v>hora</v>
          </cell>
        </row>
        <row r="30">
          <cell r="F30" t="str">
            <v>hora</v>
          </cell>
        </row>
        <row r="31">
          <cell r="F31" t="str">
            <v>hora</v>
          </cell>
        </row>
        <row r="32">
          <cell r="F32" t="str">
            <v>hora</v>
          </cell>
        </row>
        <row r="33">
          <cell r="F33" t="str">
            <v>hora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2FEA-FCBA-4407-9084-F455DD522A6D}">
  <sheetPr>
    <pageSetUpPr fitToPage="1"/>
  </sheetPr>
  <dimension ref="A1:V169"/>
  <sheetViews>
    <sheetView tabSelected="1" topLeftCell="A14" zoomScale="40" zoomScaleNormal="40" zoomScaleSheetLayoutView="40" workbookViewId="0">
      <selection activeCell="L58" sqref="L58:L77"/>
    </sheetView>
  </sheetViews>
  <sheetFormatPr defaultRowHeight="13.8" x14ac:dyDescent="0.25"/>
  <cols>
    <col min="1" max="1" width="9.109375" style="1" customWidth="1"/>
    <col min="2" max="2" width="10.6640625" style="1" customWidth="1"/>
    <col min="3" max="3" width="15" style="2" customWidth="1"/>
    <col min="4" max="4" width="19.33203125" style="2" customWidth="1"/>
    <col min="5" max="5" width="71.109375" style="2" bestFit="1" customWidth="1"/>
    <col min="6" max="6" width="100.88671875" style="2" customWidth="1"/>
    <col min="7" max="8" width="19.44140625" style="2" customWidth="1"/>
    <col min="9" max="9" width="21" style="2" customWidth="1"/>
    <col min="10" max="10" width="19.44140625" style="2" customWidth="1"/>
    <col min="11" max="11" width="29" style="2" customWidth="1"/>
    <col min="12" max="12" width="36.6640625" style="2" customWidth="1"/>
    <col min="13" max="13" width="21.5546875" style="2" customWidth="1"/>
    <col min="14" max="14" width="20.5546875" style="2" customWidth="1"/>
    <col min="15" max="15" width="20.88671875" style="2" customWidth="1"/>
    <col min="16" max="16" width="23.88671875" style="2" customWidth="1"/>
    <col min="17" max="17" width="24.6640625" style="3" customWidth="1"/>
    <col min="18" max="18" width="25.33203125" style="5" hidden="1" customWidth="1"/>
    <col min="19" max="19" width="6.33203125" style="5" customWidth="1"/>
    <col min="20" max="28" width="12.6640625" style="2" customWidth="1"/>
    <col min="29" max="263" width="9.109375" style="2" customWidth="1"/>
    <col min="264" max="264" width="8.44140625" style="2" customWidth="1"/>
    <col min="265" max="265" width="7.6640625" style="2" customWidth="1"/>
    <col min="266" max="266" width="8.6640625" style="2" customWidth="1"/>
    <col min="267" max="267" width="35.109375" style="2" customWidth="1"/>
    <col min="268" max="268" width="10.6640625" style="2" customWidth="1"/>
    <col min="269" max="269" width="12.109375" style="2" customWidth="1"/>
    <col min="270" max="270" width="14.44140625" style="2" customWidth="1"/>
    <col min="271" max="271" width="12.6640625" style="2" customWidth="1"/>
    <col min="272" max="272" width="14" style="2" customWidth="1"/>
    <col min="273" max="273" width="14.44140625" style="2" customWidth="1"/>
    <col min="274" max="284" width="12.6640625" style="2" customWidth="1"/>
    <col min="285" max="519" width="9.109375" style="2" customWidth="1"/>
    <col min="520" max="520" width="8.44140625" style="2" customWidth="1"/>
    <col min="521" max="521" width="7.6640625" style="2" customWidth="1"/>
    <col min="522" max="522" width="8.6640625" style="2" customWidth="1"/>
    <col min="523" max="523" width="35.109375" style="2" customWidth="1"/>
    <col min="524" max="524" width="10.6640625" style="2" customWidth="1"/>
    <col min="525" max="525" width="12.109375" style="2" customWidth="1"/>
    <col min="526" max="526" width="14.44140625" style="2" customWidth="1"/>
    <col min="527" max="527" width="12.6640625" style="2" customWidth="1"/>
    <col min="528" max="528" width="14" style="2" customWidth="1"/>
    <col min="529" max="529" width="14.44140625" style="2" customWidth="1"/>
    <col min="530" max="540" width="12.6640625" style="2" customWidth="1"/>
    <col min="541" max="775" width="9.109375" style="2" customWidth="1"/>
    <col min="776" max="776" width="8.44140625" style="2" customWidth="1"/>
    <col min="777" max="777" width="7.6640625" style="2" customWidth="1"/>
    <col min="778" max="778" width="8.6640625" style="2" customWidth="1"/>
    <col min="779" max="779" width="35.109375" style="2" customWidth="1"/>
    <col min="780" max="780" width="10.6640625" style="2" customWidth="1"/>
    <col min="781" max="781" width="12.109375" style="2" customWidth="1"/>
    <col min="782" max="782" width="14.44140625" style="2" customWidth="1"/>
    <col min="783" max="783" width="12.6640625" style="2" customWidth="1"/>
    <col min="784" max="784" width="14" style="2" customWidth="1"/>
    <col min="785" max="785" width="14.44140625" style="2" customWidth="1"/>
    <col min="786" max="796" width="12.6640625" style="2" customWidth="1"/>
    <col min="797" max="1031" width="9.109375" style="2" customWidth="1"/>
    <col min="1032" max="1032" width="8.44140625" style="2" customWidth="1"/>
    <col min="1033" max="1033" width="7.6640625" style="2" customWidth="1"/>
    <col min="1034" max="1034" width="8.6640625" style="2" customWidth="1"/>
    <col min="1035" max="1035" width="35.109375" style="2" customWidth="1"/>
    <col min="1036" max="1036" width="10.6640625" style="2" customWidth="1"/>
    <col min="1037" max="1037" width="12.109375" style="2" customWidth="1"/>
    <col min="1038" max="1038" width="14.44140625" style="2" customWidth="1"/>
    <col min="1039" max="1039" width="12.6640625" style="2" customWidth="1"/>
    <col min="1040" max="1040" width="14" style="2" customWidth="1"/>
    <col min="1041" max="1041" width="14.44140625" style="2" customWidth="1"/>
    <col min="1042" max="1052" width="12.6640625" style="2" customWidth="1"/>
    <col min="1053" max="1287" width="9.109375" style="2" customWidth="1"/>
    <col min="1288" max="1288" width="8.44140625" style="2" customWidth="1"/>
    <col min="1289" max="1289" width="7.6640625" style="2" customWidth="1"/>
    <col min="1290" max="1290" width="8.6640625" style="2" customWidth="1"/>
    <col min="1291" max="1291" width="35.109375" style="2" customWidth="1"/>
    <col min="1292" max="1292" width="10.6640625" style="2" customWidth="1"/>
    <col min="1293" max="1293" width="12.109375" style="2" customWidth="1"/>
    <col min="1294" max="1294" width="14.44140625" style="2" customWidth="1"/>
    <col min="1295" max="1295" width="12.6640625" style="2" customWidth="1"/>
    <col min="1296" max="1296" width="14" style="2" customWidth="1"/>
    <col min="1297" max="1297" width="14.44140625" style="2" customWidth="1"/>
    <col min="1298" max="1308" width="12.6640625" style="2" customWidth="1"/>
    <col min="1309" max="1543" width="9.109375" style="2" customWidth="1"/>
    <col min="1544" max="1544" width="8.44140625" style="2" customWidth="1"/>
    <col min="1545" max="1545" width="7.6640625" style="2" customWidth="1"/>
    <col min="1546" max="1546" width="8.6640625" style="2" customWidth="1"/>
    <col min="1547" max="1547" width="35.109375" style="2" customWidth="1"/>
    <col min="1548" max="1548" width="10.6640625" style="2" customWidth="1"/>
    <col min="1549" max="1549" width="12.109375" style="2" customWidth="1"/>
    <col min="1550" max="1550" width="14.44140625" style="2" customWidth="1"/>
    <col min="1551" max="1551" width="12.6640625" style="2" customWidth="1"/>
    <col min="1552" max="1552" width="14" style="2" customWidth="1"/>
    <col min="1553" max="1553" width="14.44140625" style="2" customWidth="1"/>
    <col min="1554" max="1564" width="12.6640625" style="2" customWidth="1"/>
    <col min="1565" max="1799" width="9.109375" style="2" customWidth="1"/>
    <col min="1800" max="1800" width="8.44140625" style="2" customWidth="1"/>
    <col min="1801" max="1801" width="7.6640625" style="2" customWidth="1"/>
    <col min="1802" max="1802" width="8.6640625" style="2" customWidth="1"/>
    <col min="1803" max="1803" width="35.109375" style="2" customWidth="1"/>
    <col min="1804" max="1804" width="10.6640625" style="2" customWidth="1"/>
    <col min="1805" max="1805" width="12.109375" style="2" customWidth="1"/>
    <col min="1806" max="1806" width="14.44140625" style="2" customWidth="1"/>
    <col min="1807" max="1807" width="12.6640625" style="2" customWidth="1"/>
    <col min="1808" max="1808" width="14" style="2" customWidth="1"/>
    <col min="1809" max="1809" width="14.44140625" style="2" customWidth="1"/>
    <col min="1810" max="1820" width="12.6640625" style="2" customWidth="1"/>
    <col min="1821" max="2055" width="9.109375" style="2" customWidth="1"/>
    <col min="2056" max="2056" width="8.44140625" style="2" customWidth="1"/>
    <col min="2057" max="2057" width="7.6640625" style="2" customWidth="1"/>
    <col min="2058" max="2058" width="8.6640625" style="2" customWidth="1"/>
    <col min="2059" max="2059" width="35.109375" style="2" customWidth="1"/>
    <col min="2060" max="2060" width="10.6640625" style="2" customWidth="1"/>
    <col min="2061" max="2061" width="12.109375" style="2" customWidth="1"/>
    <col min="2062" max="2062" width="14.44140625" style="2" customWidth="1"/>
    <col min="2063" max="2063" width="12.6640625" style="2" customWidth="1"/>
    <col min="2064" max="2064" width="14" style="2" customWidth="1"/>
    <col min="2065" max="2065" width="14.44140625" style="2" customWidth="1"/>
    <col min="2066" max="2076" width="12.6640625" style="2" customWidth="1"/>
    <col min="2077" max="2311" width="9.109375" style="2" customWidth="1"/>
    <col min="2312" max="2312" width="8.44140625" style="2" customWidth="1"/>
    <col min="2313" max="2313" width="7.6640625" style="2" customWidth="1"/>
    <col min="2314" max="2314" width="8.6640625" style="2" customWidth="1"/>
    <col min="2315" max="2315" width="35.109375" style="2" customWidth="1"/>
    <col min="2316" max="2316" width="10.6640625" style="2" customWidth="1"/>
    <col min="2317" max="2317" width="12.109375" style="2" customWidth="1"/>
    <col min="2318" max="2318" width="14.44140625" style="2" customWidth="1"/>
    <col min="2319" max="2319" width="12.6640625" style="2" customWidth="1"/>
    <col min="2320" max="2320" width="14" style="2" customWidth="1"/>
    <col min="2321" max="2321" width="14.44140625" style="2" customWidth="1"/>
    <col min="2322" max="2332" width="12.6640625" style="2" customWidth="1"/>
    <col min="2333" max="2567" width="9.109375" style="2" customWidth="1"/>
    <col min="2568" max="2568" width="8.44140625" style="2" customWidth="1"/>
    <col min="2569" max="2569" width="7.6640625" style="2" customWidth="1"/>
    <col min="2570" max="2570" width="8.6640625" style="2" customWidth="1"/>
    <col min="2571" max="2571" width="35.109375" style="2" customWidth="1"/>
    <col min="2572" max="2572" width="10.6640625" style="2" customWidth="1"/>
    <col min="2573" max="2573" width="12.109375" style="2" customWidth="1"/>
    <col min="2574" max="2574" width="14.44140625" style="2" customWidth="1"/>
    <col min="2575" max="2575" width="12.6640625" style="2" customWidth="1"/>
    <col min="2576" max="2576" width="14" style="2" customWidth="1"/>
    <col min="2577" max="2577" width="14.44140625" style="2" customWidth="1"/>
    <col min="2578" max="2588" width="12.6640625" style="2" customWidth="1"/>
    <col min="2589" max="2823" width="9.109375" style="2" customWidth="1"/>
    <col min="2824" max="2824" width="8.44140625" style="2" customWidth="1"/>
    <col min="2825" max="2825" width="7.6640625" style="2" customWidth="1"/>
    <col min="2826" max="2826" width="8.6640625" style="2" customWidth="1"/>
    <col min="2827" max="2827" width="35.109375" style="2" customWidth="1"/>
    <col min="2828" max="2828" width="10.6640625" style="2" customWidth="1"/>
    <col min="2829" max="2829" width="12.109375" style="2" customWidth="1"/>
    <col min="2830" max="2830" width="14.44140625" style="2" customWidth="1"/>
    <col min="2831" max="2831" width="12.6640625" style="2" customWidth="1"/>
    <col min="2832" max="2832" width="14" style="2" customWidth="1"/>
    <col min="2833" max="2833" width="14.44140625" style="2" customWidth="1"/>
    <col min="2834" max="2844" width="12.6640625" style="2" customWidth="1"/>
    <col min="2845" max="3079" width="9.109375" style="2" customWidth="1"/>
    <col min="3080" max="3080" width="8.44140625" style="2" customWidth="1"/>
    <col min="3081" max="3081" width="7.6640625" style="2" customWidth="1"/>
    <col min="3082" max="3082" width="8.6640625" style="2" customWidth="1"/>
    <col min="3083" max="3083" width="35.109375" style="2" customWidth="1"/>
    <col min="3084" max="3084" width="10.6640625" style="2" customWidth="1"/>
    <col min="3085" max="3085" width="12.109375" style="2" customWidth="1"/>
    <col min="3086" max="3086" width="14.44140625" style="2" customWidth="1"/>
    <col min="3087" max="3087" width="12.6640625" style="2" customWidth="1"/>
    <col min="3088" max="3088" width="14" style="2" customWidth="1"/>
    <col min="3089" max="3089" width="14.44140625" style="2" customWidth="1"/>
    <col min="3090" max="3100" width="12.6640625" style="2" customWidth="1"/>
    <col min="3101" max="3335" width="9.109375" style="2" customWidth="1"/>
    <col min="3336" max="3336" width="8.44140625" style="2" customWidth="1"/>
    <col min="3337" max="3337" width="7.6640625" style="2" customWidth="1"/>
    <col min="3338" max="3338" width="8.6640625" style="2" customWidth="1"/>
    <col min="3339" max="3339" width="35.109375" style="2" customWidth="1"/>
    <col min="3340" max="3340" width="10.6640625" style="2" customWidth="1"/>
    <col min="3341" max="3341" width="12.109375" style="2" customWidth="1"/>
    <col min="3342" max="3342" width="14.44140625" style="2" customWidth="1"/>
    <col min="3343" max="3343" width="12.6640625" style="2" customWidth="1"/>
    <col min="3344" max="3344" width="14" style="2" customWidth="1"/>
    <col min="3345" max="3345" width="14.44140625" style="2" customWidth="1"/>
    <col min="3346" max="3356" width="12.6640625" style="2" customWidth="1"/>
    <col min="3357" max="3591" width="9.109375" style="2" customWidth="1"/>
    <col min="3592" max="3592" width="8.44140625" style="2" customWidth="1"/>
    <col min="3593" max="3593" width="7.6640625" style="2" customWidth="1"/>
    <col min="3594" max="3594" width="8.6640625" style="2" customWidth="1"/>
    <col min="3595" max="3595" width="35.109375" style="2" customWidth="1"/>
    <col min="3596" max="3596" width="10.6640625" style="2" customWidth="1"/>
    <col min="3597" max="3597" width="12.109375" style="2" customWidth="1"/>
    <col min="3598" max="3598" width="14.44140625" style="2" customWidth="1"/>
    <col min="3599" max="3599" width="12.6640625" style="2" customWidth="1"/>
    <col min="3600" max="3600" width="14" style="2" customWidth="1"/>
    <col min="3601" max="3601" width="14.44140625" style="2" customWidth="1"/>
    <col min="3602" max="3612" width="12.6640625" style="2" customWidth="1"/>
    <col min="3613" max="3847" width="9.109375" style="2" customWidth="1"/>
    <col min="3848" max="3848" width="8.44140625" style="2" customWidth="1"/>
    <col min="3849" max="3849" width="7.6640625" style="2" customWidth="1"/>
    <col min="3850" max="3850" width="8.6640625" style="2" customWidth="1"/>
    <col min="3851" max="3851" width="35.109375" style="2" customWidth="1"/>
    <col min="3852" max="3852" width="10.6640625" style="2" customWidth="1"/>
    <col min="3853" max="3853" width="12.109375" style="2" customWidth="1"/>
    <col min="3854" max="3854" width="14.44140625" style="2" customWidth="1"/>
    <col min="3855" max="3855" width="12.6640625" style="2" customWidth="1"/>
    <col min="3856" max="3856" width="14" style="2" customWidth="1"/>
    <col min="3857" max="3857" width="14.44140625" style="2" customWidth="1"/>
    <col min="3858" max="3868" width="12.6640625" style="2" customWidth="1"/>
    <col min="3869" max="4103" width="9.109375" style="2" customWidth="1"/>
    <col min="4104" max="4104" width="8.44140625" style="2" customWidth="1"/>
    <col min="4105" max="4105" width="7.6640625" style="2" customWidth="1"/>
    <col min="4106" max="4106" width="8.6640625" style="2" customWidth="1"/>
    <col min="4107" max="4107" width="35.109375" style="2" customWidth="1"/>
    <col min="4108" max="4108" width="10.6640625" style="2" customWidth="1"/>
    <col min="4109" max="4109" width="12.109375" style="2" customWidth="1"/>
    <col min="4110" max="4110" width="14.44140625" style="2" customWidth="1"/>
    <col min="4111" max="4111" width="12.6640625" style="2" customWidth="1"/>
    <col min="4112" max="4112" width="14" style="2" customWidth="1"/>
    <col min="4113" max="4113" width="14.44140625" style="2" customWidth="1"/>
    <col min="4114" max="4124" width="12.6640625" style="2" customWidth="1"/>
    <col min="4125" max="4359" width="9.109375" style="2" customWidth="1"/>
    <col min="4360" max="4360" width="8.44140625" style="2" customWidth="1"/>
    <col min="4361" max="4361" width="7.6640625" style="2" customWidth="1"/>
    <col min="4362" max="4362" width="8.6640625" style="2" customWidth="1"/>
    <col min="4363" max="4363" width="35.109375" style="2" customWidth="1"/>
    <col min="4364" max="4364" width="10.6640625" style="2" customWidth="1"/>
    <col min="4365" max="4365" width="12.109375" style="2" customWidth="1"/>
    <col min="4366" max="4366" width="14.44140625" style="2" customWidth="1"/>
    <col min="4367" max="4367" width="12.6640625" style="2" customWidth="1"/>
    <col min="4368" max="4368" width="14" style="2" customWidth="1"/>
    <col min="4369" max="4369" width="14.44140625" style="2" customWidth="1"/>
    <col min="4370" max="4380" width="12.6640625" style="2" customWidth="1"/>
    <col min="4381" max="4615" width="9.109375" style="2" customWidth="1"/>
    <col min="4616" max="4616" width="8.44140625" style="2" customWidth="1"/>
    <col min="4617" max="4617" width="7.6640625" style="2" customWidth="1"/>
    <col min="4618" max="4618" width="8.6640625" style="2" customWidth="1"/>
    <col min="4619" max="4619" width="35.109375" style="2" customWidth="1"/>
    <col min="4620" max="4620" width="10.6640625" style="2" customWidth="1"/>
    <col min="4621" max="4621" width="12.109375" style="2" customWidth="1"/>
    <col min="4622" max="4622" width="14.44140625" style="2" customWidth="1"/>
    <col min="4623" max="4623" width="12.6640625" style="2" customWidth="1"/>
    <col min="4624" max="4624" width="14" style="2" customWidth="1"/>
    <col min="4625" max="4625" width="14.44140625" style="2" customWidth="1"/>
    <col min="4626" max="4636" width="12.6640625" style="2" customWidth="1"/>
    <col min="4637" max="4871" width="9.109375" style="2" customWidth="1"/>
    <col min="4872" max="4872" width="8.44140625" style="2" customWidth="1"/>
    <col min="4873" max="4873" width="7.6640625" style="2" customWidth="1"/>
    <col min="4874" max="4874" width="8.6640625" style="2" customWidth="1"/>
    <col min="4875" max="4875" width="35.109375" style="2" customWidth="1"/>
    <col min="4876" max="4876" width="10.6640625" style="2" customWidth="1"/>
    <col min="4877" max="4877" width="12.109375" style="2" customWidth="1"/>
    <col min="4878" max="4878" width="14.44140625" style="2" customWidth="1"/>
    <col min="4879" max="4879" width="12.6640625" style="2" customWidth="1"/>
    <col min="4880" max="4880" width="14" style="2" customWidth="1"/>
    <col min="4881" max="4881" width="14.44140625" style="2" customWidth="1"/>
    <col min="4882" max="4892" width="12.6640625" style="2" customWidth="1"/>
    <col min="4893" max="5127" width="9.109375" style="2" customWidth="1"/>
    <col min="5128" max="5128" width="8.44140625" style="2" customWidth="1"/>
    <col min="5129" max="5129" width="7.6640625" style="2" customWidth="1"/>
    <col min="5130" max="5130" width="8.6640625" style="2" customWidth="1"/>
    <col min="5131" max="5131" width="35.109375" style="2" customWidth="1"/>
    <col min="5132" max="5132" width="10.6640625" style="2" customWidth="1"/>
    <col min="5133" max="5133" width="12.109375" style="2" customWidth="1"/>
    <col min="5134" max="5134" width="14.44140625" style="2" customWidth="1"/>
    <col min="5135" max="5135" width="12.6640625" style="2" customWidth="1"/>
    <col min="5136" max="5136" width="14" style="2" customWidth="1"/>
    <col min="5137" max="5137" width="14.44140625" style="2" customWidth="1"/>
    <col min="5138" max="5148" width="12.6640625" style="2" customWidth="1"/>
    <col min="5149" max="5383" width="9.109375" style="2" customWidth="1"/>
    <col min="5384" max="5384" width="8.44140625" style="2" customWidth="1"/>
    <col min="5385" max="5385" width="7.6640625" style="2" customWidth="1"/>
    <col min="5386" max="5386" width="8.6640625" style="2" customWidth="1"/>
    <col min="5387" max="5387" width="35.109375" style="2" customWidth="1"/>
    <col min="5388" max="5388" width="10.6640625" style="2" customWidth="1"/>
    <col min="5389" max="5389" width="12.109375" style="2" customWidth="1"/>
    <col min="5390" max="5390" width="14.44140625" style="2" customWidth="1"/>
    <col min="5391" max="5391" width="12.6640625" style="2" customWidth="1"/>
    <col min="5392" max="5392" width="14" style="2" customWidth="1"/>
    <col min="5393" max="5393" width="14.44140625" style="2" customWidth="1"/>
    <col min="5394" max="5404" width="12.6640625" style="2" customWidth="1"/>
    <col min="5405" max="5639" width="9.109375" style="2" customWidth="1"/>
    <col min="5640" max="5640" width="8.44140625" style="2" customWidth="1"/>
    <col min="5641" max="5641" width="7.6640625" style="2" customWidth="1"/>
    <col min="5642" max="5642" width="8.6640625" style="2" customWidth="1"/>
    <col min="5643" max="5643" width="35.109375" style="2" customWidth="1"/>
    <col min="5644" max="5644" width="10.6640625" style="2" customWidth="1"/>
    <col min="5645" max="5645" width="12.109375" style="2" customWidth="1"/>
    <col min="5646" max="5646" width="14.44140625" style="2" customWidth="1"/>
    <col min="5647" max="5647" width="12.6640625" style="2" customWidth="1"/>
    <col min="5648" max="5648" width="14" style="2" customWidth="1"/>
    <col min="5649" max="5649" width="14.44140625" style="2" customWidth="1"/>
    <col min="5650" max="5660" width="12.6640625" style="2" customWidth="1"/>
    <col min="5661" max="5895" width="9.109375" style="2" customWidth="1"/>
    <col min="5896" max="5896" width="8.44140625" style="2" customWidth="1"/>
    <col min="5897" max="5897" width="7.6640625" style="2" customWidth="1"/>
    <col min="5898" max="5898" width="8.6640625" style="2" customWidth="1"/>
    <col min="5899" max="5899" width="35.109375" style="2" customWidth="1"/>
    <col min="5900" max="5900" width="10.6640625" style="2" customWidth="1"/>
    <col min="5901" max="5901" width="12.109375" style="2" customWidth="1"/>
    <col min="5902" max="5902" width="14.44140625" style="2" customWidth="1"/>
    <col min="5903" max="5903" width="12.6640625" style="2" customWidth="1"/>
    <col min="5904" max="5904" width="14" style="2" customWidth="1"/>
    <col min="5905" max="5905" width="14.44140625" style="2" customWidth="1"/>
    <col min="5906" max="5916" width="12.6640625" style="2" customWidth="1"/>
    <col min="5917" max="6151" width="9.109375" style="2" customWidth="1"/>
    <col min="6152" max="6152" width="8.44140625" style="2" customWidth="1"/>
    <col min="6153" max="6153" width="7.6640625" style="2" customWidth="1"/>
    <col min="6154" max="6154" width="8.6640625" style="2" customWidth="1"/>
    <col min="6155" max="6155" width="35.109375" style="2" customWidth="1"/>
    <col min="6156" max="6156" width="10.6640625" style="2" customWidth="1"/>
    <col min="6157" max="6157" width="12.109375" style="2" customWidth="1"/>
    <col min="6158" max="6158" width="14.44140625" style="2" customWidth="1"/>
    <col min="6159" max="6159" width="12.6640625" style="2" customWidth="1"/>
    <col min="6160" max="6160" width="14" style="2" customWidth="1"/>
    <col min="6161" max="6161" width="14.44140625" style="2" customWidth="1"/>
    <col min="6162" max="6172" width="12.6640625" style="2" customWidth="1"/>
    <col min="6173" max="6407" width="9.109375" style="2" customWidth="1"/>
    <col min="6408" max="6408" width="8.44140625" style="2" customWidth="1"/>
    <col min="6409" max="6409" width="7.6640625" style="2" customWidth="1"/>
    <col min="6410" max="6410" width="8.6640625" style="2" customWidth="1"/>
    <col min="6411" max="6411" width="35.109375" style="2" customWidth="1"/>
    <col min="6412" max="6412" width="10.6640625" style="2" customWidth="1"/>
    <col min="6413" max="6413" width="12.109375" style="2" customWidth="1"/>
    <col min="6414" max="6414" width="14.44140625" style="2" customWidth="1"/>
    <col min="6415" max="6415" width="12.6640625" style="2" customWidth="1"/>
    <col min="6416" max="6416" width="14" style="2" customWidth="1"/>
    <col min="6417" max="6417" width="14.44140625" style="2" customWidth="1"/>
    <col min="6418" max="6428" width="12.6640625" style="2" customWidth="1"/>
    <col min="6429" max="6663" width="9.109375" style="2" customWidth="1"/>
    <col min="6664" max="6664" width="8.44140625" style="2" customWidth="1"/>
    <col min="6665" max="6665" width="7.6640625" style="2" customWidth="1"/>
    <col min="6666" max="6666" width="8.6640625" style="2" customWidth="1"/>
    <col min="6667" max="6667" width="35.109375" style="2" customWidth="1"/>
    <col min="6668" max="6668" width="10.6640625" style="2" customWidth="1"/>
    <col min="6669" max="6669" width="12.109375" style="2" customWidth="1"/>
    <col min="6670" max="6670" width="14.44140625" style="2" customWidth="1"/>
    <col min="6671" max="6671" width="12.6640625" style="2" customWidth="1"/>
    <col min="6672" max="6672" width="14" style="2" customWidth="1"/>
    <col min="6673" max="6673" width="14.44140625" style="2" customWidth="1"/>
    <col min="6674" max="6684" width="12.6640625" style="2" customWidth="1"/>
    <col min="6685" max="6919" width="9.109375" style="2" customWidth="1"/>
    <col min="6920" max="6920" width="8.44140625" style="2" customWidth="1"/>
    <col min="6921" max="6921" width="7.6640625" style="2" customWidth="1"/>
    <col min="6922" max="6922" width="8.6640625" style="2" customWidth="1"/>
    <col min="6923" max="6923" width="35.109375" style="2" customWidth="1"/>
    <col min="6924" max="6924" width="10.6640625" style="2" customWidth="1"/>
    <col min="6925" max="6925" width="12.109375" style="2" customWidth="1"/>
    <col min="6926" max="6926" width="14.44140625" style="2" customWidth="1"/>
    <col min="6927" max="6927" width="12.6640625" style="2" customWidth="1"/>
    <col min="6928" max="6928" width="14" style="2" customWidth="1"/>
    <col min="6929" max="6929" width="14.44140625" style="2" customWidth="1"/>
    <col min="6930" max="6940" width="12.6640625" style="2" customWidth="1"/>
    <col min="6941" max="7175" width="9.109375" style="2" customWidth="1"/>
    <col min="7176" max="7176" width="8.44140625" style="2" customWidth="1"/>
    <col min="7177" max="7177" width="7.6640625" style="2" customWidth="1"/>
    <col min="7178" max="7178" width="8.6640625" style="2" customWidth="1"/>
    <col min="7179" max="7179" width="35.109375" style="2" customWidth="1"/>
    <col min="7180" max="7180" width="10.6640625" style="2" customWidth="1"/>
    <col min="7181" max="7181" width="12.109375" style="2" customWidth="1"/>
    <col min="7182" max="7182" width="14.44140625" style="2" customWidth="1"/>
    <col min="7183" max="7183" width="12.6640625" style="2" customWidth="1"/>
    <col min="7184" max="7184" width="14" style="2" customWidth="1"/>
    <col min="7185" max="7185" width="14.44140625" style="2" customWidth="1"/>
    <col min="7186" max="7196" width="12.6640625" style="2" customWidth="1"/>
    <col min="7197" max="7431" width="9.109375" style="2" customWidth="1"/>
    <col min="7432" max="7432" width="8.44140625" style="2" customWidth="1"/>
    <col min="7433" max="7433" width="7.6640625" style="2" customWidth="1"/>
    <col min="7434" max="7434" width="8.6640625" style="2" customWidth="1"/>
    <col min="7435" max="7435" width="35.109375" style="2" customWidth="1"/>
    <col min="7436" max="7436" width="10.6640625" style="2" customWidth="1"/>
    <col min="7437" max="7437" width="12.109375" style="2" customWidth="1"/>
    <col min="7438" max="7438" width="14.44140625" style="2" customWidth="1"/>
    <col min="7439" max="7439" width="12.6640625" style="2" customWidth="1"/>
    <col min="7440" max="7440" width="14" style="2" customWidth="1"/>
    <col min="7441" max="7441" width="14.44140625" style="2" customWidth="1"/>
    <col min="7442" max="7452" width="12.6640625" style="2" customWidth="1"/>
    <col min="7453" max="7687" width="9.109375" style="2" customWidth="1"/>
    <col min="7688" max="7688" width="8.44140625" style="2" customWidth="1"/>
    <col min="7689" max="7689" width="7.6640625" style="2" customWidth="1"/>
    <col min="7690" max="7690" width="8.6640625" style="2" customWidth="1"/>
    <col min="7691" max="7691" width="35.109375" style="2" customWidth="1"/>
    <col min="7692" max="7692" width="10.6640625" style="2" customWidth="1"/>
    <col min="7693" max="7693" width="12.109375" style="2" customWidth="1"/>
    <col min="7694" max="7694" width="14.44140625" style="2" customWidth="1"/>
    <col min="7695" max="7695" width="12.6640625" style="2" customWidth="1"/>
    <col min="7696" max="7696" width="14" style="2" customWidth="1"/>
    <col min="7697" max="7697" width="14.44140625" style="2" customWidth="1"/>
    <col min="7698" max="7708" width="12.6640625" style="2" customWidth="1"/>
    <col min="7709" max="7943" width="9.109375" style="2" customWidth="1"/>
    <col min="7944" max="7944" width="8.44140625" style="2" customWidth="1"/>
    <col min="7945" max="7945" width="7.6640625" style="2" customWidth="1"/>
    <col min="7946" max="7946" width="8.6640625" style="2" customWidth="1"/>
    <col min="7947" max="7947" width="35.109375" style="2" customWidth="1"/>
    <col min="7948" max="7948" width="10.6640625" style="2" customWidth="1"/>
    <col min="7949" max="7949" width="12.109375" style="2" customWidth="1"/>
    <col min="7950" max="7950" width="14.44140625" style="2" customWidth="1"/>
    <col min="7951" max="7951" width="12.6640625" style="2" customWidth="1"/>
    <col min="7952" max="7952" width="14" style="2" customWidth="1"/>
    <col min="7953" max="7953" width="14.44140625" style="2" customWidth="1"/>
    <col min="7954" max="7964" width="12.6640625" style="2" customWidth="1"/>
    <col min="7965" max="8199" width="9.109375" style="2" customWidth="1"/>
    <col min="8200" max="8200" width="8.44140625" style="2" customWidth="1"/>
    <col min="8201" max="8201" width="7.6640625" style="2" customWidth="1"/>
    <col min="8202" max="8202" width="8.6640625" style="2" customWidth="1"/>
    <col min="8203" max="8203" width="35.109375" style="2" customWidth="1"/>
    <col min="8204" max="8204" width="10.6640625" style="2" customWidth="1"/>
    <col min="8205" max="8205" width="12.109375" style="2" customWidth="1"/>
    <col min="8206" max="8206" width="14.44140625" style="2" customWidth="1"/>
    <col min="8207" max="8207" width="12.6640625" style="2" customWidth="1"/>
    <col min="8208" max="8208" width="14" style="2" customWidth="1"/>
    <col min="8209" max="8209" width="14.44140625" style="2" customWidth="1"/>
    <col min="8210" max="8220" width="12.6640625" style="2" customWidth="1"/>
    <col min="8221" max="8455" width="9.109375" style="2" customWidth="1"/>
    <col min="8456" max="8456" width="8.44140625" style="2" customWidth="1"/>
    <col min="8457" max="8457" width="7.6640625" style="2" customWidth="1"/>
    <col min="8458" max="8458" width="8.6640625" style="2" customWidth="1"/>
    <col min="8459" max="8459" width="35.109375" style="2" customWidth="1"/>
    <col min="8460" max="8460" width="10.6640625" style="2" customWidth="1"/>
    <col min="8461" max="8461" width="12.109375" style="2" customWidth="1"/>
    <col min="8462" max="8462" width="14.44140625" style="2" customWidth="1"/>
    <col min="8463" max="8463" width="12.6640625" style="2" customWidth="1"/>
    <col min="8464" max="8464" width="14" style="2" customWidth="1"/>
    <col min="8465" max="8465" width="14.44140625" style="2" customWidth="1"/>
    <col min="8466" max="8476" width="12.6640625" style="2" customWidth="1"/>
    <col min="8477" max="8711" width="9.109375" style="2" customWidth="1"/>
    <col min="8712" max="8712" width="8.44140625" style="2" customWidth="1"/>
    <col min="8713" max="8713" width="7.6640625" style="2" customWidth="1"/>
    <col min="8714" max="8714" width="8.6640625" style="2" customWidth="1"/>
    <col min="8715" max="8715" width="35.109375" style="2" customWidth="1"/>
    <col min="8716" max="8716" width="10.6640625" style="2" customWidth="1"/>
    <col min="8717" max="8717" width="12.109375" style="2" customWidth="1"/>
    <col min="8718" max="8718" width="14.44140625" style="2" customWidth="1"/>
    <col min="8719" max="8719" width="12.6640625" style="2" customWidth="1"/>
    <col min="8720" max="8720" width="14" style="2" customWidth="1"/>
    <col min="8721" max="8721" width="14.44140625" style="2" customWidth="1"/>
    <col min="8722" max="8732" width="12.6640625" style="2" customWidth="1"/>
    <col min="8733" max="8967" width="9.109375" style="2" customWidth="1"/>
    <col min="8968" max="8968" width="8.44140625" style="2" customWidth="1"/>
    <col min="8969" max="8969" width="7.6640625" style="2" customWidth="1"/>
    <col min="8970" max="8970" width="8.6640625" style="2" customWidth="1"/>
    <col min="8971" max="8971" width="35.109375" style="2" customWidth="1"/>
    <col min="8972" max="8972" width="10.6640625" style="2" customWidth="1"/>
    <col min="8973" max="8973" width="12.109375" style="2" customWidth="1"/>
    <col min="8974" max="8974" width="14.44140625" style="2" customWidth="1"/>
    <col min="8975" max="8975" width="12.6640625" style="2" customWidth="1"/>
    <col min="8976" max="8976" width="14" style="2" customWidth="1"/>
    <col min="8977" max="8977" width="14.44140625" style="2" customWidth="1"/>
    <col min="8978" max="8988" width="12.6640625" style="2" customWidth="1"/>
    <col min="8989" max="9223" width="9.109375" style="2" customWidth="1"/>
    <col min="9224" max="9224" width="8.44140625" style="2" customWidth="1"/>
    <col min="9225" max="9225" width="7.6640625" style="2" customWidth="1"/>
    <col min="9226" max="9226" width="8.6640625" style="2" customWidth="1"/>
    <col min="9227" max="9227" width="35.109375" style="2" customWidth="1"/>
    <col min="9228" max="9228" width="10.6640625" style="2" customWidth="1"/>
    <col min="9229" max="9229" width="12.109375" style="2" customWidth="1"/>
    <col min="9230" max="9230" width="14.44140625" style="2" customWidth="1"/>
    <col min="9231" max="9231" width="12.6640625" style="2" customWidth="1"/>
    <col min="9232" max="9232" width="14" style="2" customWidth="1"/>
    <col min="9233" max="9233" width="14.44140625" style="2" customWidth="1"/>
    <col min="9234" max="9244" width="12.6640625" style="2" customWidth="1"/>
    <col min="9245" max="9479" width="9.109375" style="2" customWidth="1"/>
    <col min="9480" max="9480" width="8.44140625" style="2" customWidth="1"/>
    <col min="9481" max="9481" width="7.6640625" style="2" customWidth="1"/>
    <col min="9482" max="9482" width="8.6640625" style="2" customWidth="1"/>
    <col min="9483" max="9483" width="35.109375" style="2" customWidth="1"/>
    <col min="9484" max="9484" width="10.6640625" style="2" customWidth="1"/>
    <col min="9485" max="9485" width="12.109375" style="2" customWidth="1"/>
    <col min="9486" max="9486" width="14.44140625" style="2" customWidth="1"/>
    <col min="9487" max="9487" width="12.6640625" style="2" customWidth="1"/>
    <col min="9488" max="9488" width="14" style="2" customWidth="1"/>
    <col min="9489" max="9489" width="14.44140625" style="2" customWidth="1"/>
    <col min="9490" max="9500" width="12.6640625" style="2" customWidth="1"/>
    <col min="9501" max="9735" width="9.109375" style="2" customWidth="1"/>
    <col min="9736" max="9736" width="8.44140625" style="2" customWidth="1"/>
    <col min="9737" max="9737" width="7.6640625" style="2" customWidth="1"/>
    <col min="9738" max="9738" width="8.6640625" style="2" customWidth="1"/>
    <col min="9739" max="9739" width="35.109375" style="2" customWidth="1"/>
    <col min="9740" max="9740" width="10.6640625" style="2" customWidth="1"/>
    <col min="9741" max="9741" width="12.109375" style="2" customWidth="1"/>
    <col min="9742" max="9742" width="14.44140625" style="2" customWidth="1"/>
    <col min="9743" max="9743" width="12.6640625" style="2" customWidth="1"/>
    <col min="9744" max="9744" width="14" style="2" customWidth="1"/>
    <col min="9745" max="9745" width="14.44140625" style="2" customWidth="1"/>
    <col min="9746" max="9756" width="12.6640625" style="2" customWidth="1"/>
    <col min="9757" max="9991" width="9.109375" style="2" customWidth="1"/>
    <col min="9992" max="9992" width="8.44140625" style="2" customWidth="1"/>
    <col min="9993" max="9993" width="7.6640625" style="2" customWidth="1"/>
    <col min="9994" max="9994" width="8.6640625" style="2" customWidth="1"/>
    <col min="9995" max="9995" width="35.109375" style="2" customWidth="1"/>
    <col min="9996" max="9996" width="10.6640625" style="2" customWidth="1"/>
    <col min="9997" max="9997" width="12.109375" style="2" customWidth="1"/>
    <col min="9998" max="9998" width="14.44140625" style="2" customWidth="1"/>
    <col min="9999" max="9999" width="12.6640625" style="2" customWidth="1"/>
    <col min="10000" max="10000" width="14" style="2" customWidth="1"/>
    <col min="10001" max="10001" width="14.44140625" style="2" customWidth="1"/>
    <col min="10002" max="10012" width="12.6640625" style="2" customWidth="1"/>
    <col min="10013" max="10247" width="9.109375" style="2" customWidth="1"/>
    <col min="10248" max="10248" width="8.44140625" style="2" customWidth="1"/>
    <col min="10249" max="10249" width="7.6640625" style="2" customWidth="1"/>
    <col min="10250" max="10250" width="8.6640625" style="2" customWidth="1"/>
    <col min="10251" max="10251" width="35.109375" style="2" customWidth="1"/>
    <col min="10252" max="10252" width="10.6640625" style="2" customWidth="1"/>
    <col min="10253" max="10253" width="12.109375" style="2" customWidth="1"/>
    <col min="10254" max="10254" width="14.44140625" style="2" customWidth="1"/>
    <col min="10255" max="10255" width="12.6640625" style="2" customWidth="1"/>
    <col min="10256" max="10256" width="14" style="2" customWidth="1"/>
    <col min="10257" max="10257" width="14.44140625" style="2" customWidth="1"/>
    <col min="10258" max="10268" width="12.6640625" style="2" customWidth="1"/>
    <col min="10269" max="10503" width="9.109375" style="2" customWidth="1"/>
    <col min="10504" max="10504" width="8.44140625" style="2" customWidth="1"/>
    <col min="10505" max="10505" width="7.6640625" style="2" customWidth="1"/>
    <col min="10506" max="10506" width="8.6640625" style="2" customWidth="1"/>
    <col min="10507" max="10507" width="35.109375" style="2" customWidth="1"/>
    <col min="10508" max="10508" width="10.6640625" style="2" customWidth="1"/>
    <col min="10509" max="10509" width="12.109375" style="2" customWidth="1"/>
    <col min="10510" max="10510" width="14.44140625" style="2" customWidth="1"/>
    <col min="10511" max="10511" width="12.6640625" style="2" customWidth="1"/>
    <col min="10512" max="10512" width="14" style="2" customWidth="1"/>
    <col min="10513" max="10513" width="14.44140625" style="2" customWidth="1"/>
    <col min="10514" max="10524" width="12.6640625" style="2" customWidth="1"/>
    <col min="10525" max="10759" width="9.109375" style="2" customWidth="1"/>
    <col min="10760" max="10760" width="8.44140625" style="2" customWidth="1"/>
    <col min="10761" max="10761" width="7.6640625" style="2" customWidth="1"/>
    <col min="10762" max="10762" width="8.6640625" style="2" customWidth="1"/>
    <col min="10763" max="10763" width="35.109375" style="2" customWidth="1"/>
    <col min="10764" max="10764" width="10.6640625" style="2" customWidth="1"/>
    <col min="10765" max="10765" width="12.109375" style="2" customWidth="1"/>
    <col min="10766" max="10766" width="14.44140625" style="2" customWidth="1"/>
    <col min="10767" max="10767" width="12.6640625" style="2" customWidth="1"/>
    <col min="10768" max="10768" width="14" style="2" customWidth="1"/>
    <col min="10769" max="10769" width="14.44140625" style="2" customWidth="1"/>
    <col min="10770" max="10780" width="12.6640625" style="2" customWidth="1"/>
    <col min="10781" max="11015" width="9.109375" style="2" customWidth="1"/>
    <col min="11016" max="11016" width="8.44140625" style="2" customWidth="1"/>
    <col min="11017" max="11017" width="7.6640625" style="2" customWidth="1"/>
    <col min="11018" max="11018" width="8.6640625" style="2" customWidth="1"/>
    <col min="11019" max="11019" width="35.109375" style="2" customWidth="1"/>
    <col min="11020" max="11020" width="10.6640625" style="2" customWidth="1"/>
    <col min="11021" max="11021" width="12.109375" style="2" customWidth="1"/>
    <col min="11022" max="11022" width="14.44140625" style="2" customWidth="1"/>
    <col min="11023" max="11023" width="12.6640625" style="2" customWidth="1"/>
    <col min="11024" max="11024" width="14" style="2" customWidth="1"/>
    <col min="11025" max="11025" width="14.44140625" style="2" customWidth="1"/>
    <col min="11026" max="11036" width="12.6640625" style="2" customWidth="1"/>
    <col min="11037" max="11271" width="9.109375" style="2" customWidth="1"/>
    <col min="11272" max="11272" width="8.44140625" style="2" customWidth="1"/>
    <col min="11273" max="11273" width="7.6640625" style="2" customWidth="1"/>
    <col min="11274" max="11274" width="8.6640625" style="2" customWidth="1"/>
    <col min="11275" max="11275" width="35.109375" style="2" customWidth="1"/>
    <col min="11276" max="11276" width="10.6640625" style="2" customWidth="1"/>
    <col min="11277" max="11277" width="12.109375" style="2" customWidth="1"/>
    <col min="11278" max="11278" width="14.44140625" style="2" customWidth="1"/>
    <col min="11279" max="11279" width="12.6640625" style="2" customWidth="1"/>
    <col min="11280" max="11280" width="14" style="2" customWidth="1"/>
    <col min="11281" max="11281" width="14.44140625" style="2" customWidth="1"/>
    <col min="11282" max="11292" width="12.6640625" style="2" customWidth="1"/>
    <col min="11293" max="11527" width="9.109375" style="2" customWidth="1"/>
    <col min="11528" max="11528" width="8.44140625" style="2" customWidth="1"/>
    <col min="11529" max="11529" width="7.6640625" style="2" customWidth="1"/>
    <col min="11530" max="11530" width="8.6640625" style="2" customWidth="1"/>
    <col min="11531" max="11531" width="35.109375" style="2" customWidth="1"/>
    <col min="11532" max="11532" width="10.6640625" style="2" customWidth="1"/>
    <col min="11533" max="11533" width="12.109375" style="2" customWidth="1"/>
    <col min="11534" max="11534" width="14.44140625" style="2" customWidth="1"/>
    <col min="11535" max="11535" width="12.6640625" style="2" customWidth="1"/>
    <col min="11536" max="11536" width="14" style="2" customWidth="1"/>
    <col min="11537" max="11537" width="14.44140625" style="2" customWidth="1"/>
    <col min="11538" max="11548" width="12.6640625" style="2" customWidth="1"/>
    <col min="11549" max="11783" width="9.109375" style="2" customWidth="1"/>
    <col min="11784" max="11784" width="8.44140625" style="2" customWidth="1"/>
    <col min="11785" max="11785" width="7.6640625" style="2" customWidth="1"/>
    <col min="11786" max="11786" width="8.6640625" style="2" customWidth="1"/>
    <col min="11787" max="11787" width="35.109375" style="2" customWidth="1"/>
    <col min="11788" max="11788" width="10.6640625" style="2" customWidth="1"/>
    <col min="11789" max="11789" width="12.109375" style="2" customWidth="1"/>
    <col min="11790" max="11790" width="14.44140625" style="2" customWidth="1"/>
    <col min="11791" max="11791" width="12.6640625" style="2" customWidth="1"/>
    <col min="11792" max="11792" width="14" style="2" customWidth="1"/>
    <col min="11793" max="11793" width="14.44140625" style="2" customWidth="1"/>
    <col min="11794" max="11804" width="12.6640625" style="2" customWidth="1"/>
    <col min="11805" max="12039" width="9.109375" style="2" customWidth="1"/>
    <col min="12040" max="12040" width="8.44140625" style="2" customWidth="1"/>
    <col min="12041" max="12041" width="7.6640625" style="2" customWidth="1"/>
    <col min="12042" max="12042" width="8.6640625" style="2" customWidth="1"/>
    <col min="12043" max="12043" width="35.109375" style="2" customWidth="1"/>
    <col min="12044" max="12044" width="10.6640625" style="2" customWidth="1"/>
    <col min="12045" max="12045" width="12.109375" style="2" customWidth="1"/>
    <col min="12046" max="12046" width="14.44140625" style="2" customWidth="1"/>
    <col min="12047" max="12047" width="12.6640625" style="2" customWidth="1"/>
    <col min="12048" max="12048" width="14" style="2" customWidth="1"/>
    <col min="12049" max="12049" width="14.44140625" style="2" customWidth="1"/>
    <col min="12050" max="12060" width="12.6640625" style="2" customWidth="1"/>
    <col min="12061" max="12295" width="9.109375" style="2" customWidth="1"/>
    <col min="12296" max="12296" width="8.44140625" style="2" customWidth="1"/>
    <col min="12297" max="12297" width="7.6640625" style="2" customWidth="1"/>
    <col min="12298" max="12298" width="8.6640625" style="2" customWidth="1"/>
    <col min="12299" max="12299" width="35.109375" style="2" customWidth="1"/>
    <col min="12300" max="12300" width="10.6640625" style="2" customWidth="1"/>
    <col min="12301" max="12301" width="12.109375" style="2" customWidth="1"/>
    <col min="12302" max="12302" width="14.44140625" style="2" customWidth="1"/>
    <col min="12303" max="12303" width="12.6640625" style="2" customWidth="1"/>
    <col min="12304" max="12304" width="14" style="2" customWidth="1"/>
    <col min="12305" max="12305" width="14.44140625" style="2" customWidth="1"/>
    <col min="12306" max="12316" width="12.6640625" style="2" customWidth="1"/>
    <col min="12317" max="12551" width="9.109375" style="2" customWidth="1"/>
    <col min="12552" max="12552" width="8.44140625" style="2" customWidth="1"/>
    <col min="12553" max="12553" width="7.6640625" style="2" customWidth="1"/>
    <col min="12554" max="12554" width="8.6640625" style="2" customWidth="1"/>
    <col min="12555" max="12555" width="35.109375" style="2" customWidth="1"/>
    <col min="12556" max="12556" width="10.6640625" style="2" customWidth="1"/>
    <col min="12557" max="12557" width="12.109375" style="2" customWidth="1"/>
    <col min="12558" max="12558" width="14.44140625" style="2" customWidth="1"/>
    <col min="12559" max="12559" width="12.6640625" style="2" customWidth="1"/>
    <col min="12560" max="12560" width="14" style="2" customWidth="1"/>
    <col min="12561" max="12561" width="14.44140625" style="2" customWidth="1"/>
    <col min="12562" max="12572" width="12.6640625" style="2" customWidth="1"/>
    <col min="12573" max="12807" width="9.109375" style="2" customWidth="1"/>
    <col min="12808" max="12808" width="8.44140625" style="2" customWidth="1"/>
    <col min="12809" max="12809" width="7.6640625" style="2" customWidth="1"/>
    <col min="12810" max="12810" width="8.6640625" style="2" customWidth="1"/>
    <col min="12811" max="12811" width="35.109375" style="2" customWidth="1"/>
    <col min="12812" max="12812" width="10.6640625" style="2" customWidth="1"/>
    <col min="12813" max="12813" width="12.109375" style="2" customWidth="1"/>
    <col min="12814" max="12814" width="14.44140625" style="2" customWidth="1"/>
    <col min="12815" max="12815" width="12.6640625" style="2" customWidth="1"/>
    <col min="12816" max="12816" width="14" style="2" customWidth="1"/>
    <col min="12817" max="12817" width="14.44140625" style="2" customWidth="1"/>
    <col min="12818" max="12828" width="12.6640625" style="2" customWidth="1"/>
    <col min="12829" max="13063" width="9.109375" style="2" customWidth="1"/>
    <col min="13064" max="13064" width="8.44140625" style="2" customWidth="1"/>
    <col min="13065" max="13065" width="7.6640625" style="2" customWidth="1"/>
    <col min="13066" max="13066" width="8.6640625" style="2" customWidth="1"/>
    <col min="13067" max="13067" width="35.109375" style="2" customWidth="1"/>
    <col min="13068" max="13068" width="10.6640625" style="2" customWidth="1"/>
    <col min="13069" max="13069" width="12.109375" style="2" customWidth="1"/>
    <col min="13070" max="13070" width="14.44140625" style="2" customWidth="1"/>
    <col min="13071" max="13071" width="12.6640625" style="2" customWidth="1"/>
    <col min="13072" max="13072" width="14" style="2" customWidth="1"/>
    <col min="13073" max="13073" width="14.44140625" style="2" customWidth="1"/>
    <col min="13074" max="13084" width="12.6640625" style="2" customWidth="1"/>
    <col min="13085" max="13319" width="9.109375" style="2" customWidth="1"/>
    <col min="13320" max="13320" width="8.44140625" style="2" customWidth="1"/>
    <col min="13321" max="13321" width="7.6640625" style="2" customWidth="1"/>
    <col min="13322" max="13322" width="8.6640625" style="2" customWidth="1"/>
    <col min="13323" max="13323" width="35.109375" style="2" customWidth="1"/>
    <col min="13324" max="13324" width="10.6640625" style="2" customWidth="1"/>
    <col min="13325" max="13325" width="12.109375" style="2" customWidth="1"/>
    <col min="13326" max="13326" width="14.44140625" style="2" customWidth="1"/>
    <col min="13327" max="13327" width="12.6640625" style="2" customWidth="1"/>
    <col min="13328" max="13328" width="14" style="2" customWidth="1"/>
    <col min="13329" max="13329" width="14.44140625" style="2" customWidth="1"/>
    <col min="13330" max="13340" width="12.6640625" style="2" customWidth="1"/>
    <col min="13341" max="13575" width="9.109375" style="2" customWidth="1"/>
    <col min="13576" max="13576" width="8.44140625" style="2" customWidth="1"/>
    <col min="13577" max="13577" width="7.6640625" style="2" customWidth="1"/>
    <col min="13578" max="13578" width="8.6640625" style="2" customWidth="1"/>
    <col min="13579" max="13579" width="35.109375" style="2" customWidth="1"/>
    <col min="13580" max="13580" width="10.6640625" style="2" customWidth="1"/>
    <col min="13581" max="13581" width="12.109375" style="2" customWidth="1"/>
    <col min="13582" max="13582" width="14.44140625" style="2" customWidth="1"/>
    <col min="13583" max="13583" width="12.6640625" style="2" customWidth="1"/>
    <col min="13584" max="13584" width="14" style="2" customWidth="1"/>
    <col min="13585" max="13585" width="14.44140625" style="2" customWidth="1"/>
    <col min="13586" max="13596" width="12.6640625" style="2" customWidth="1"/>
    <col min="13597" max="13831" width="9.109375" style="2" customWidth="1"/>
    <col min="13832" max="13832" width="8.44140625" style="2" customWidth="1"/>
    <col min="13833" max="13833" width="7.6640625" style="2" customWidth="1"/>
    <col min="13834" max="13834" width="8.6640625" style="2" customWidth="1"/>
    <col min="13835" max="13835" width="35.109375" style="2" customWidth="1"/>
    <col min="13836" max="13836" width="10.6640625" style="2" customWidth="1"/>
    <col min="13837" max="13837" width="12.109375" style="2" customWidth="1"/>
    <col min="13838" max="13838" width="14.44140625" style="2" customWidth="1"/>
    <col min="13839" max="13839" width="12.6640625" style="2" customWidth="1"/>
    <col min="13840" max="13840" width="14" style="2" customWidth="1"/>
    <col min="13841" max="13841" width="14.44140625" style="2" customWidth="1"/>
    <col min="13842" max="13852" width="12.6640625" style="2" customWidth="1"/>
    <col min="13853" max="14087" width="9.109375" style="2" customWidth="1"/>
    <col min="14088" max="14088" width="8.44140625" style="2" customWidth="1"/>
    <col min="14089" max="14089" width="7.6640625" style="2" customWidth="1"/>
    <col min="14090" max="14090" width="8.6640625" style="2" customWidth="1"/>
    <col min="14091" max="14091" width="35.109375" style="2" customWidth="1"/>
    <col min="14092" max="14092" width="10.6640625" style="2" customWidth="1"/>
    <col min="14093" max="14093" width="12.109375" style="2" customWidth="1"/>
    <col min="14094" max="14094" width="14.44140625" style="2" customWidth="1"/>
    <col min="14095" max="14095" width="12.6640625" style="2" customWidth="1"/>
    <col min="14096" max="14096" width="14" style="2" customWidth="1"/>
    <col min="14097" max="14097" width="14.44140625" style="2" customWidth="1"/>
    <col min="14098" max="14108" width="12.6640625" style="2" customWidth="1"/>
    <col min="14109" max="14343" width="9.109375" style="2" customWidth="1"/>
    <col min="14344" max="14344" width="8.44140625" style="2" customWidth="1"/>
    <col min="14345" max="14345" width="7.6640625" style="2" customWidth="1"/>
    <col min="14346" max="14346" width="8.6640625" style="2" customWidth="1"/>
    <col min="14347" max="14347" width="35.109375" style="2" customWidth="1"/>
    <col min="14348" max="14348" width="10.6640625" style="2" customWidth="1"/>
    <col min="14349" max="14349" width="12.109375" style="2" customWidth="1"/>
    <col min="14350" max="14350" width="14.44140625" style="2" customWidth="1"/>
    <col min="14351" max="14351" width="12.6640625" style="2" customWidth="1"/>
    <col min="14352" max="14352" width="14" style="2" customWidth="1"/>
    <col min="14353" max="14353" width="14.44140625" style="2" customWidth="1"/>
    <col min="14354" max="14364" width="12.6640625" style="2" customWidth="1"/>
    <col min="14365" max="14599" width="9.109375" style="2" customWidth="1"/>
    <col min="14600" max="14600" width="8.44140625" style="2" customWidth="1"/>
    <col min="14601" max="14601" width="7.6640625" style="2" customWidth="1"/>
    <col min="14602" max="14602" width="8.6640625" style="2" customWidth="1"/>
    <col min="14603" max="14603" width="35.109375" style="2" customWidth="1"/>
    <col min="14604" max="14604" width="10.6640625" style="2" customWidth="1"/>
    <col min="14605" max="14605" width="12.109375" style="2" customWidth="1"/>
    <col min="14606" max="14606" width="14.44140625" style="2" customWidth="1"/>
    <col min="14607" max="14607" width="12.6640625" style="2" customWidth="1"/>
    <col min="14608" max="14608" width="14" style="2" customWidth="1"/>
    <col min="14609" max="14609" width="14.44140625" style="2" customWidth="1"/>
    <col min="14610" max="14620" width="12.6640625" style="2" customWidth="1"/>
    <col min="14621" max="14855" width="9.109375" style="2" customWidth="1"/>
    <col min="14856" max="14856" width="8.44140625" style="2" customWidth="1"/>
    <col min="14857" max="14857" width="7.6640625" style="2" customWidth="1"/>
    <col min="14858" max="14858" width="8.6640625" style="2" customWidth="1"/>
    <col min="14859" max="14859" width="35.109375" style="2" customWidth="1"/>
    <col min="14860" max="14860" width="10.6640625" style="2" customWidth="1"/>
    <col min="14861" max="14861" width="12.109375" style="2" customWidth="1"/>
    <col min="14862" max="14862" width="14.44140625" style="2" customWidth="1"/>
    <col min="14863" max="14863" width="12.6640625" style="2" customWidth="1"/>
    <col min="14864" max="14864" width="14" style="2" customWidth="1"/>
    <col min="14865" max="14865" width="14.44140625" style="2" customWidth="1"/>
    <col min="14866" max="14876" width="12.6640625" style="2" customWidth="1"/>
    <col min="14877" max="15111" width="9.109375" style="2" customWidth="1"/>
    <col min="15112" max="15112" width="8.44140625" style="2" customWidth="1"/>
    <col min="15113" max="15113" width="7.6640625" style="2" customWidth="1"/>
    <col min="15114" max="15114" width="8.6640625" style="2" customWidth="1"/>
    <col min="15115" max="15115" width="35.109375" style="2" customWidth="1"/>
    <col min="15116" max="15116" width="10.6640625" style="2" customWidth="1"/>
    <col min="15117" max="15117" width="12.109375" style="2" customWidth="1"/>
    <col min="15118" max="15118" width="14.44140625" style="2" customWidth="1"/>
    <col min="15119" max="15119" width="12.6640625" style="2" customWidth="1"/>
    <col min="15120" max="15120" width="14" style="2" customWidth="1"/>
    <col min="15121" max="15121" width="14.44140625" style="2" customWidth="1"/>
    <col min="15122" max="15132" width="12.6640625" style="2" customWidth="1"/>
    <col min="15133" max="15367" width="9.109375" style="2" customWidth="1"/>
    <col min="15368" max="15368" width="8.44140625" style="2" customWidth="1"/>
    <col min="15369" max="15369" width="7.6640625" style="2" customWidth="1"/>
    <col min="15370" max="15370" width="8.6640625" style="2" customWidth="1"/>
    <col min="15371" max="15371" width="35.109375" style="2" customWidth="1"/>
    <col min="15372" max="15372" width="10.6640625" style="2" customWidth="1"/>
    <col min="15373" max="15373" width="12.109375" style="2" customWidth="1"/>
    <col min="15374" max="15374" width="14.44140625" style="2" customWidth="1"/>
    <col min="15375" max="15375" width="12.6640625" style="2" customWidth="1"/>
    <col min="15376" max="15376" width="14" style="2" customWidth="1"/>
    <col min="15377" max="15377" width="14.44140625" style="2" customWidth="1"/>
    <col min="15378" max="15388" width="12.6640625" style="2" customWidth="1"/>
    <col min="15389" max="15623" width="9.109375" style="2" customWidth="1"/>
    <col min="15624" max="15624" width="8.44140625" style="2" customWidth="1"/>
    <col min="15625" max="15625" width="7.6640625" style="2" customWidth="1"/>
    <col min="15626" max="15626" width="8.6640625" style="2" customWidth="1"/>
    <col min="15627" max="15627" width="35.109375" style="2" customWidth="1"/>
    <col min="15628" max="15628" width="10.6640625" style="2" customWidth="1"/>
    <col min="15629" max="15629" width="12.109375" style="2" customWidth="1"/>
    <col min="15630" max="15630" width="14.44140625" style="2" customWidth="1"/>
    <col min="15631" max="15631" width="12.6640625" style="2" customWidth="1"/>
    <col min="15632" max="15632" width="14" style="2" customWidth="1"/>
    <col min="15633" max="15633" width="14.44140625" style="2" customWidth="1"/>
    <col min="15634" max="15644" width="12.6640625" style="2" customWidth="1"/>
    <col min="15645" max="15879" width="9.109375" style="2" customWidth="1"/>
    <col min="15880" max="15880" width="8.44140625" style="2" customWidth="1"/>
    <col min="15881" max="15881" width="7.6640625" style="2" customWidth="1"/>
    <col min="15882" max="15882" width="8.6640625" style="2" customWidth="1"/>
    <col min="15883" max="15883" width="35.109375" style="2" customWidth="1"/>
    <col min="15884" max="15884" width="10.6640625" style="2" customWidth="1"/>
    <col min="15885" max="15885" width="12.109375" style="2" customWidth="1"/>
    <col min="15886" max="15886" width="14.44140625" style="2" customWidth="1"/>
    <col min="15887" max="15887" width="12.6640625" style="2" customWidth="1"/>
    <col min="15888" max="15888" width="14" style="2" customWidth="1"/>
    <col min="15889" max="15889" width="14.44140625" style="2" customWidth="1"/>
    <col min="15890" max="15900" width="12.6640625" style="2" customWidth="1"/>
    <col min="15901" max="16135" width="9.109375" style="2" customWidth="1"/>
    <col min="16136" max="16136" width="8.44140625" style="2" customWidth="1"/>
    <col min="16137" max="16137" width="7.6640625" style="2" customWidth="1"/>
    <col min="16138" max="16138" width="8.6640625" style="2" customWidth="1"/>
    <col min="16139" max="16139" width="35.109375" style="2" customWidth="1"/>
    <col min="16140" max="16140" width="10.6640625" style="2" customWidth="1"/>
    <col min="16141" max="16141" width="12.109375" style="2" customWidth="1"/>
    <col min="16142" max="16142" width="14.44140625" style="2" customWidth="1"/>
    <col min="16143" max="16143" width="12.6640625" style="2" customWidth="1"/>
    <col min="16144" max="16144" width="14" style="2" customWidth="1"/>
    <col min="16145" max="16145" width="14.44140625" style="2" customWidth="1"/>
    <col min="16146" max="16156" width="12.6640625" style="2" customWidth="1"/>
    <col min="16157" max="16384" width="9.109375" style="2" customWidth="1"/>
  </cols>
  <sheetData>
    <row r="1" spans="1:19" x14ac:dyDescent="0.25">
      <c r="R1" s="4"/>
      <c r="S1" s="4"/>
    </row>
    <row r="2" spans="1:19" ht="14.25" customHeight="1" x14ac:dyDescent="0.25">
      <c r="B2" s="191" t="s">
        <v>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3"/>
      <c r="R2" s="4"/>
      <c r="S2" s="4"/>
    </row>
    <row r="3" spans="1:19" ht="14.25" customHeight="1" x14ac:dyDescent="0.25">
      <c r="B3" s="194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6"/>
    </row>
    <row r="4" spans="1:19" ht="14.25" customHeight="1" x14ac:dyDescent="0.25">
      <c r="B4" s="19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19" ht="24.75" customHeight="1" x14ac:dyDescent="0.25">
      <c r="B5" s="194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6"/>
    </row>
    <row r="6" spans="1:19" ht="18" customHeight="1" x14ac:dyDescent="0.45">
      <c r="B6" s="6"/>
      <c r="C6" s="7"/>
      <c r="D6" s="8"/>
      <c r="E6" s="8"/>
      <c r="F6" s="8"/>
      <c r="G6" s="8"/>
      <c r="H6" s="9" t="s">
        <v>1</v>
      </c>
      <c r="I6" s="197"/>
      <c r="J6" s="197"/>
      <c r="K6" s="10"/>
      <c r="L6" s="8"/>
      <c r="M6" s="8"/>
      <c r="N6" s="7"/>
      <c r="O6" s="7"/>
      <c r="P6" s="7"/>
      <c r="Q6" s="11"/>
    </row>
    <row r="7" spans="1:19" ht="17.399999999999999" x14ac:dyDescent="0.3">
      <c r="B7" s="6"/>
      <c r="C7" s="180" t="s">
        <v>2</v>
      </c>
      <c r="D7" s="180"/>
      <c r="E7" s="198"/>
      <c r="F7" s="198"/>
      <c r="G7" s="198"/>
      <c r="H7" s="13"/>
      <c r="I7" s="13"/>
      <c r="J7" s="13"/>
      <c r="K7" s="13"/>
      <c r="L7" s="13"/>
      <c r="M7" s="13"/>
      <c r="N7" s="12" t="s">
        <v>3</v>
      </c>
      <c r="O7" s="14"/>
      <c r="P7" s="15"/>
      <c r="Q7" s="11"/>
    </row>
    <row r="8" spans="1:19" ht="17.399999999999999" x14ac:dyDescent="0.3">
      <c r="B8" s="6"/>
      <c r="C8" s="180" t="s">
        <v>4</v>
      </c>
      <c r="D8" s="180"/>
      <c r="E8" s="199"/>
      <c r="F8" s="199"/>
      <c r="G8" s="199"/>
      <c r="H8" s="13"/>
      <c r="I8" s="13"/>
      <c r="J8" s="13"/>
      <c r="K8" s="13"/>
      <c r="L8" s="13"/>
      <c r="M8" s="13"/>
      <c r="N8" s="16"/>
      <c r="O8" s="16"/>
      <c r="P8" s="16"/>
      <c r="Q8" s="11"/>
    </row>
    <row r="9" spans="1:19" ht="17.399999999999999" x14ac:dyDescent="0.3">
      <c r="B9" s="6"/>
      <c r="C9" s="180" t="s">
        <v>5</v>
      </c>
      <c r="D9" s="180"/>
      <c r="E9" s="181"/>
      <c r="F9" s="181"/>
      <c r="G9" s="181"/>
      <c r="H9" s="13"/>
      <c r="I9" s="13"/>
      <c r="J9" s="13"/>
      <c r="K9" s="13"/>
      <c r="L9" s="13"/>
      <c r="M9" s="13"/>
      <c r="N9" s="16"/>
      <c r="O9" s="16"/>
      <c r="P9" s="16"/>
      <c r="Q9" s="11"/>
    </row>
    <row r="10" spans="1:19" ht="35.4" customHeight="1" x14ac:dyDescent="0.3"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8"/>
      <c r="O10" s="18"/>
      <c r="P10" s="18"/>
      <c r="Q10" s="20"/>
    </row>
    <row r="11" spans="1:19" s="23" customFormat="1" ht="52.5" customHeight="1" x14ac:dyDescent="0.4">
      <c r="A11" s="21"/>
      <c r="B11" s="182" t="s">
        <v>6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4"/>
      <c r="R11" s="22"/>
      <c r="S11" s="22"/>
    </row>
    <row r="12" spans="1:19" s="25" customFormat="1" ht="24" customHeight="1" x14ac:dyDescent="0.3">
      <c r="A12" s="16"/>
      <c r="B12" s="185" t="s">
        <v>7</v>
      </c>
      <c r="C12" s="185"/>
      <c r="D12" s="185"/>
      <c r="E12" s="186"/>
      <c r="F12" s="189" t="s">
        <v>8</v>
      </c>
      <c r="G12" s="186"/>
      <c r="H12" s="170" t="s">
        <v>9</v>
      </c>
      <c r="I12" s="170" t="s">
        <v>10</v>
      </c>
      <c r="J12" s="170" t="s">
        <v>11</v>
      </c>
      <c r="K12" s="170" t="s">
        <v>12</v>
      </c>
      <c r="L12" s="168" t="s">
        <v>13</v>
      </c>
      <c r="M12" s="168" t="s">
        <v>14</v>
      </c>
      <c r="N12" s="168" t="s">
        <v>15</v>
      </c>
      <c r="O12" s="170" t="s">
        <v>16</v>
      </c>
      <c r="P12" s="172" t="s">
        <v>17</v>
      </c>
      <c r="Q12" s="173"/>
      <c r="R12" s="24"/>
      <c r="S12" s="24"/>
    </row>
    <row r="13" spans="1:19" s="25" customFormat="1" ht="24" customHeight="1" x14ac:dyDescent="0.3">
      <c r="A13" s="16"/>
      <c r="B13" s="187"/>
      <c r="C13" s="187"/>
      <c r="D13" s="187"/>
      <c r="E13" s="188"/>
      <c r="F13" s="190"/>
      <c r="G13" s="188"/>
      <c r="H13" s="171"/>
      <c r="I13" s="171"/>
      <c r="J13" s="171"/>
      <c r="K13" s="171"/>
      <c r="L13" s="169"/>
      <c r="M13" s="169"/>
      <c r="N13" s="169"/>
      <c r="O13" s="171"/>
      <c r="P13" s="174"/>
      <c r="Q13" s="175"/>
      <c r="R13" s="24"/>
      <c r="S13" s="24"/>
    </row>
    <row r="14" spans="1:19" s="25" customFormat="1" ht="51" customHeight="1" x14ac:dyDescent="0.3">
      <c r="A14" s="16"/>
      <c r="B14" s="26" t="s">
        <v>18</v>
      </c>
      <c r="C14" s="176" t="s">
        <v>19</v>
      </c>
      <c r="D14" s="176"/>
      <c r="E14" s="176"/>
      <c r="F14" s="177" t="s">
        <v>20</v>
      </c>
      <c r="G14" s="177"/>
      <c r="H14" s="27"/>
      <c r="I14" s="27"/>
      <c r="J14" s="27"/>
      <c r="K14" s="27"/>
      <c r="L14" s="27"/>
      <c r="M14" s="27"/>
      <c r="N14" s="27"/>
      <c r="O14" s="27"/>
      <c r="P14" s="178">
        <f>(1+H14+J14)*(1+K14)*(1+O14)</f>
        <v>1</v>
      </c>
      <c r="Q14" s="179"/>
      <c r="R14" s="24"/>
      <c r="S14" s="24"/>
    </row>
    <row r="15" spans="1:19" s="25" customFormat="1" ht="33" customHeight="1" x14ac:dyDescent="0.3">
      <c r="A15" s="16"/>
      <c r="B15" s="28" t="s">
        <v>21</v>
      </c>
      <c r="C15" s="164" t="s">
        <v>22</v>
      </c>
      <c r="D15" s="164"/>
      <c r="E15" s="164"/>
      <c r="F15" s="165" t="s">
        <v>23</v>
      </c>
      <c r="G15" s="165" t="s">
        <v>24</v>
      </c>
      <c r="H15" s="29"/>
      <c r="I15" s="29"/>
      <c r="J15" s="29"/>
      <c r="K15" s="29"/>
      <c r="L15" s="29"/>
      <c r="M15" s="29"/>
      <c r="N15" s="29"/>
      <c r="O15" s="29"/>
      <c r="P15" s="166">
        <f>(1+I15+J15)*(1+K15)*(1+O15)</f>
        <v>1</v>
      </c>
      <c r="Q15" s="167"/>
      <c r="R15" s="24"/>
      <c r="S15" s="24"/>
    </row>
    <row r="16" spans="1:19" s="25" customFormat="1" ht="39" customHeight="1" x14ac:dyDescent="0.3">
      <c r="A16" s="16"/>
      <c r="B16" s="28" t="s">
        <v>25</v>
      </c>
      <c r="C16" s="164" t="s">
        <v>26</v>
      </c>
      <c r="D16" s="164"/>
      <c r="E16" s="164"/>
      <c r="F16" s="165" t="s">
        <v>27</v>
      </c>
      <c r="G16" s="165" t="s">
        <v>24</v>
      </c>
      <c r="H16" s="29"/>
      <c r="I16" s="29"/>
      <c r="J16" s="29"/>
      <c r="K16" s="29"/>
      <c r="L16" s="29"/>
      <c r="M16" s="29"/>
      <c r="N16" s="29"/>
      <c r="O16" s="29"/>
      <c r="P16" s="166">
        <f>(1+K16)*(1+O16)</f>
        <v>1</v>
      </c>
      <c r="Q16" s="167"/>
      <c r="R16" s="24"/>
      <c r="S16" s="24"/>
    </row>
    <row r="17" spans="1:19" s="25" customFormat="1" ht="39" customHeight="1" x14ac:dyDescent="0.3">
      <c r="A17" s="16"/>
      <c r="B17" s="30" t="s">
        <v>28</v>
      </c>
      <c r="C17" s="156" t="s">
        <v>29</v>
      </c>
      <c r="D17" s="156"/>
      <c r="E17" s="156"/>
      <c r="F17" s="157" t="s">
        <v>27</v>
      </c>
      <c r="G17" s="157" t="s">
        <v>24</v>
      </c>
      <c r="H17" s="31"/>
      <c r="I17" s="31"/>
      <c r="J17" s="31"/>
      <c r="K17" s="31"/>
      <c r="L17" s="31"/>
      <c r="M17" s="31"/>
      <c r="N17" s="31"/>
      <c r="O17" s="31"/>
      <c r="P17" s="158">
        <f>(1+K17)*(1+O17)</f>
        <v>1</v>
      </c>
      <c r="Q17" s="159"/>
      <c r="R17" s="24"/>
      <c r="S17" s="24"/>
    </row>
    <row r="18" spans="1:19" s="34" customFormat="1" ht="35.25" customHeight="1" x14ac:dyDescent="0.25">
      <c r="A18" s="7"/>
      <c r="B18" s="160" t="s">
        <v>30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2"/>
      <c r="R18" s="32"/>
      <c r="S18" s="33"/>
    </row>
    <row r="19" spans="1:19" s="34" customFormat="1" ht="36" customHeight="1" x14ac:dyDescent="0.3">
      <c r="A19" s="7"/>
      <c r="B19" s="35" t="s">
        <v>31</v>
      </c>
      <c r="C19" s="36" t="s">
        <v>32</v>
      </c>
      <c r="D19" s="36"/>
      <c r="E19" s="36"/>
      <c r="F19" s="36"/>
      <c r="G19" s="36"/>
      <c r="H19" s="163"/>
      <c r="I19" s="163"/>
      <c r="J19" s="163"/>
      <c r="K19" s="163"/>
      <c r="L19" s="163"/>
      <c r="M19" s="37"/>
      <c r="N19" s="38"/>
      <c r="O19" s="38"/>
      <c r="P19" s="38"/>
      <c r="Q19" s="39"/>
      <c r="R19" s="32"/>
      <c r="S19" s="33"/>
    </row>
    <row r="20" spans="1:19" s="34" customFormat="1" ht="22.2" customHeight="1" x14ac:dyDescent="0.3">
      <c r="A20" s="7"/>
      <c r="B20" s="40" t="s">
        <v>33</v>
      </c>
      <c r="C20" s="41"/>
      <c r="D20" s="41"/>
      <c r="E20" s="41"/>
      <c r="F20" s="41"/>
      <c r="G20" s="152"/>
      <c r="H20" s="152"/>
      <c r="I20" s="152"/>
      <c r="J20" s="152"/>
      <c r="K20" s="153"/>
      <c r="L20" s="42"/>
      <c r="M20" s="43"/>
      <c r="N20" s="38"/>
      <c r="O20" s="38"/>
      <c r="P20" s="38"/>
      <c r="Q20" s="39"/>
      <c r="R20" s="32"/>
      <c r="S20" s="33"/>
    </row>
    <row r="21" spans="1:19" s="34" customFormat="1" ht="22.2" customHeight="1" x14ac:dyDescent="0.3">
      <c r="A21" s="7"/>
      <c r="B21" s="40" t="s">
        <v>34</v>
      </c>
      <c r="C21" s="41"/>
      <c r="D21" s="41"/>
      <c r="E21" s="41"/>
      <c r="F21" s="41"/>
      <c r="G21" s="152"/>
      <c r="H21" s="152"/>
      <c r="I21" s="152"/>
      <c r="J21" s="152"/>
      <c r="K21" s="153"/>
      <c r="L21" s="42"/>
      <c r="M21" s="43"/>
      <c r="N21" s="7"/>
      <c r="O21" s="7"/>
      <c r="P21" s="7"/>
      <c r="Q21" s="11"/>
      <c r="R21" s="33"/>
      <c r="S21" s="33"/>
    </row>
    <row r="22" spans="1:19" s="34" customFormat="1" ht="22.2" customHeight="1" x14ac:dyDescent="0.3">
      <c r="A22" s="7"/>
      <c r="B22" s="40" t="s">
        <v>35</v>
      </c>
      <c r="C22" s="41"/>
      <c r="D22" s="41"/>
      <c r="E22" s="41"/>
      <c r="F22" s="41"/>
      <c r="G22" s="152"/>
      <c r="H22" s="152"/>
      <c r="I22" s="152"/>
      <c r="J22" s="152"/>
      <c r="K22" s="153"/>
      <c r="L22" s="42"/>
      <c r="M22" s="37"/>
      <c r="N22" s="7"/>
      <c r="O22" s="7"/>
      <c r="P22" s="7"/>
      <c r="Q22" s="11"/>
      <c r="R22" s="33"/>
      <c r="S22" s="33"/>
    </row>
    <row r="23" spans="1:19" s="34" customFormat="1" ht="22.2" customHeight="1" x14ac:dyDescent="0.3">
      <c r="A23" s="7"/>
      <c r="B23" s="40" t="s">
        <v>36</v>
      </c>
      <c r="C23" s="41"/>
      <c r="D23" s="41"/>
      <c r="E23" s="41"/>
      <c r="F23" s="41"/>
      <c r="G23" s="152"/>
      <c r="H23" s="152"/>
      <c r="I23" s="152"/>
      <c r="J23" s="152"/>
      <c r="K23" s="153"/>
      <c r="L23" s="42"/>
      <c r="M23" s="44"/>
      <c r="N23" s="7"/>
      <c r="O23" s="7"/>
      <c r="P23" s="7"/>
      <c r="Q23" s="11"/>
      <c r="R23" s="33"/>
      <c r="S23" s="33"/>
    </row>
    <row r="24" spans="1:19" s="34" customFormat="1" ht="22.2" customHeight="1" x14ac:dyDescent="0.3">
      <c r="A24" s="7"/>
      <c r="B24" s="40" t="s">
        <v>37</v>
      </c>
      <c r="C24" s="41"/>
      <c r="D24" s="41"/>
      <c r="E24" s="41"/>
      <c r="F24" s="41"/>
      <c r="G24" s="152"/>
      <c r="H24" s="152"/>
      <c r="I24" s="152"/>
      <c r="J24" s="152"/>
      <c r="K24" s="153"/>
      <c r="L24" s="42"/>
      <c r="M24" s="37"/>
      <c r="N24" s="7"/>
      <c r="O24" s="7"/>
      <c r="P24" s="7"/>
      <c r="Q24" s="11"/>
      <c r="R24" s="33"/>
      <c r="S24" s="33"/>
    </row>
    <row r="25" spans="1:19" s="34" customFormat="1" ht="22.2" customHeight="1" x14ac:dyDescent="0.3">
      <c r="A25" s="7"/>
      <c r="B25" s="40" t="s">
        <v>38</v>
      </c>
      <c r="C25" s="41"/>
      <c r="D25" s="41"/>
      <c r="E25" s="41"/>
      <c r="F25" s="41"/>
      <c r="G25" s="152"/>
      <c r="H25" s="152"/>
      <c r="I25" s="152"/>
      <c r="J25" s="152"/>
      <c r="K25" s="153"/>
      <c r="L25" s="42"/>
      <c r="M25" s="44"/>
      <c r="N25" s="7"/>
      <c r="O25" s="7"/>
      <c r="P25" s="7"/>
      <c r="Q25" s="11"/>
      <c r="R25" s="33"/>
      <c r="S25" s="33"/>
    </row>
    <row r="26" spans="1:19" ht="73.2" customHeight="1" x14ac:dyDescent="0.25">
      <c r="B26" s="154" t="s">
        <v>39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30" t="str">
        <f>[1]CAPA!B28</f>
        <v>Na data da última assinatura</v>
      </c>
      <c r="Q26" s="131"/>
    </row>
    <row r="27" spans="1:19" s="1" customFormat="1" x14ac:dyDescent="0.25">
      <c r="B27" s="45"/>
      <c r="D27" s="46"/>
      <c r="O27" s="47"/>
      <c r="P27" s="47"/>
      <c r="Q27" s="48"/>
      <c r="R27" s="49"/>
      <c r="S27" s="49"/>
    </row>
    <row r="28" spans="1:19" s="54" customFormat="1" ht="69.75" customHeight="1" thickBot="1" x14ac:dyDescent="0.35">
      <c r="A28" s="50"/>
      <c r="B28" s="132" t="s">
        <v>40</v>
      </c>
      <c r="C28" s="133"/>
      <c r="D28" s="136" t="s">
        <v>41</v>
      </c>
      <c r="E28" s="138" t="s">
        <v>8</v>
      </c>
      <c r="F28" s="140" t="s">
        <v>42</v>
      </c>
      <c r="G28" s="140"/>
      <c r="H28" s="140"/>
      <c r="I28" s="140"/>
      <c r="J28" s="133"/>
      <c r="K28" s="142" t="s">
        <v>43</v>
      </c>
      <c r="L28" s="51" t="s">
        <v>44</v>
      </c>
      <c r="M28" s="52" t="s">
        <v>45</v>
      </c>
      <c r="N28" s="144" t="s">
        <v>46</v>
      </c>
      <c r="O28" s="146" t="s">
        <v>47</v>
      </c>
      <c r="P28" s="147"/>
      <c r="Q28" s="150" t="s">
        <v>48</v>
      </c>
      <c r="R28" s="53"/>
      <c r="S28" s="53"/>
    </row>
    <row r="29" spans="1:19" s="54" customFormat="1" ht="31.5" customHeight="1" thickBot="1" x14ac:dyDescent="0.35">
      <c r="A29" s="50"/>
      <c r="B29" s="134"/>
      <c r="C29" s="135"/>
      <c r="D29" s="137"/>
      <c r="E29" s="139"/>
      <c r="F29" s="141"/>
      <c r="G29" s="141"/>
      <c r="H29" s="141"/>
      <c r="I29" s="141"/>
      <c r="J29" s="135"/>
      <c r="K29" s="143"/>
      <c r="L29" s="55" t="s">
        <v>43</v>
      </c>
      <c r="M29" s="55" t="s">
        <v>49</v>
      </c>
      <c r="N29" s="145"/>
      <c r="O29" s="148"/>
      <c r="P29" s="149"/>
      <c r="Q29" s="151"/>
      <c r="R29" s="53"/>
      <c r="S29" s="53"/>
    </row>
    <row r="30" spans="1:19" s="61" customFormat="1" ht="32.25" customHeight="1" x14ac:dyDescent="0.25">
      <c r="A30" s="56"/>
      <c r="B30" s="128"/>
      <c r="C30" s="118"/>
      <c r="D30" s="57"/>
      <c r="E30" s="118" t="s">
        <v>50</v>
      </c>
      <c r="F30" s="118"/>
      <c r="G30" s="118"/>
      <c r="H30" s="118"/>
      <c r="I30" s="118"/>
      <c r="J30" s="118"/>
      <c r="K30" s="58"/>
      <c r="L30" s="57"/>
      <c r="M30" s="57"/>
      <c r="N30" s="58"/>
      <c r="O30" s="129">
        <f>SUM(O31:P36)</f>
        <v>0</v>
      </c>
      <c r="P30" s="129"/>
      <c r="Q30" s="59" t="e">
        <f t="shared" ref="Q30:Q77" si="0">O30/$O$78</f>
        <v>#DIV/0!</v>
      </c>
      <c r="R30" s="60"/>
      <c r="S30" s="60"/>
    </row>
    <row r="31" spans="1:19" s="61" customFormat="1" ht="37.799999999999997" customHeight="1" x14ac:dyDescent="0.25">
      <c r="A31" s="56"/>
      <c r="B31" s="62" t="str">
        <f>'[1]CUSTO DE REFERÊNCIA'!B10</f>
        <v>1.1</v>
      </c>
      <c r="C31" s="63" t="str">
        <f>'[1]CUSTO DE REFERÊNCIA'!C10</f>
        <v>P8070</v>
      </c>
      <c r="D31" s="63" t="str">
        <f>'[1]CUSTO DE REFERÊNCIA'!D10</f>
        <v>DNIT</v>
      </c>
      <c r="E31" s="64" t="str">
        <f>'[1]CUSTO DE REFERÊNCIA'!F10</f>
        <v>RESPONSÁVEL TÉCNICO</v>
      </c>
      <c r="F31" s="120" t="str">
        <f>'[1]CUSTO DE REFERÊNCIA'!G10</f>
        <v xml:space="preserve">Responsável Técnico pela execução das macroatividades contratadas. Possui formação superior, experiência em coordenação de equipe e, pelo menos, 10 anos de formação. </v>
      </c>
      <c r="G31" s="120"/>
      <c r="H31" s="120"/>
      <c r="I31" s="120"/>
      <c r="J31" s="120"/>
      <c r="K31" s="65" t="str">
        <f>'[1]CUSTO DE REFERÊNCIA'!H10</f>
        <v>hora</v>
      </c>
      <c r="L31" s="65">
        <v>483.25000000000006</v>
      </c>
      <c r="M31" s="66"/>
      <c r="N31" s="67">
        <f>ROUND((L31*M31),2)</f>
        <v>0</v>
      </c>
      <c r="O31" s="121">
        <f>(N31*$P$14)</f>
        <v>0</v>
      </c>
      <c r="P31" s="121"/>
      <c r="Q31" s="68" t="e">
        <f t="shared" si="0"/>
        <v>#DIV/0!</v>
      </c>
      <c r="R31" s="60">
        <f>M31*L31</f>
        <v>0</v>
      </c>
      <c r="S31" s="60"/>
    </row>
    <row r="32" spans="1:19" s="61" customFormat="1" ht="37.799999999999997" customHeight="1" x14ac:dyDescent="0.25">
      <c r="A32" s="56"/>
      <c r="B32" s="62" t="str">
        <f>'[1]CUSTO DE REFERÊNCIA'!B11</f>
        <v>1.2</v>
      </c>
      <c r="C32" s="63" t="str">
        <f>'[1]CUSTO DE REFERÊNCIA'!C11</f>
        <v>P8033</v>
      </c>
      <c r="D32" s="63" t="str">
        <f>'[1]CUSTO DE REFERÊNCIA'!D11</f>
        <v>DNIT</v>
      </c>
      <c r="E32" s="64" t="str">
        <f>'[1]CUSTO DE REFERÊNCIA'!F11</f>
        <v>ANALISTA AMBIENTAL I</v>
      </c>
      <c r="F32" s="120" t="str">
        <f>'[1]CUSTO DE REFERÊNCIA'!G11</f>
        <v xml:space="preserve">Apoia o Responsável técnico na execução de todas as macroatividades contratadas. Possui formação superior, experiência na área e, pelo menos, 5 anos de formação. </v>
      </c>
      <c r="G32" s="120"/>
      <c r="H32" s="120"/>
      <c r="I32" s="120"/>
      <c r="J32" s="120"/>
      <c r="K32" s="65" t="str">
        <f>'[1]CUSTO DE REFERÊNCIA'!H11</f>
        <v>hora</v>
      </c>
      <c r="L32" s="65">
        <v>526.1</v>
      </c>
      <c r="M32" s="66"/>
      <c r="N32" s="67">
        <f t="shared" ref="N32:N36" si="1">ROUND((L32*M32),2)</f>
        <v>0</v>
      </c>
      <c r="O32" s="121">
        <f t="shared" ref="O32:O36" si="2">(N32*$P$14)</f>
        <v>0</v>
      </c>
      <c r="P32" s="121"/>
      <c r="Q32" s="68" t="e">
        <f t="shared" si="0"/>
        <v>#DIV/0!</v>
      </c>
      <c r="R32" s="60">
        <f>M32*L32</f>
        <v>0</v>
      </c>
      <c r="S32" s="60"/>
    </row>
    <row r="33" spans="1:19" s="61" customFormat="1" ht="37.799999999999997" customHeight="1" x14ac:dyDescent="0.25">
      <c r="A33" s="56"/>
      <c r="B33" s="62" t="str">
        <f>'[1]CUSTO DE REFERÊNCIA'!B12</f>
        <v>1.3</v>
      </c>
      <c r="C33" s="63" t="str">
        <f>'[1]CUSTO DE REFERÊNCIA'!C12</f>
        <v>P8033</v>
      </c>
      <c r="D33" s="63" t="str">
        <f>'[1]CUSTO DE REFERÊNCIA'!D12</f>
        <v>DNIT</v>
      </c>
      <c r="E33" s="64" t="str">
        <f>'[1]CUSTO DE REFERÊNCIA'!F12</f>
        <v>ANALISTA AMBIENTAL II</v>
      </c>
      <c r="F33" s="120" t="str">
        <f>'[1]CUSTO DE REFERÊNCIA'!G12</f>
        <v xml:space="preserve">Apoia o Responsável técnico na execução de todas as macroatividades contratadas. Possui formação superior, experiência na área e, pelo menos, 5 anos de formação. </v>
      </c>
      <c r="G33" s="120"/>
      <c r="H33" s="120"/>
      <c r="I33" s="120"/>
      <c r="J33" s="120"/>
      <c r="K33" s="65" t="str">
        <f>'[1]CUSTO DE REFERÊNCIA'!H12</f>
        <v>hora</v>
      </c>
      <c r="L33" s="65">
        <v>716.3</v>
      </c>
      <c r="M33" s="66"/>
      <c r="N33" s="67">
        <f t="shared" si="1"/>
        <v>0</v>
      </c>
      <c r="O33" s="121">
        <f t="shared" si="2"/>
        <v>0</v>
      </c>
      <c r="P33" s="121"/>
      <c r="Q33" s="68" t="e">
        <f t="shared" si="0"/>
        <v>#DIV/0!</v>
      </c>
      <c r="R33" s="60">
        <f>M33*L33</f>
        <v>0</v>
      </c>
      <c r="S33" s="60"/>
    </row>
    <row r="34" spans="1:19" s="61" customFormat="1" ht="37.799999999999997" customHeight="1" x14ac:dyDescent="0.25">
      <c r="A34" s="56"/>
      <c r="B34" s="62" t="str">
        <f>'[1]CUSTO DE REFERÊNCIA'!B13</f>
        <v>1.4</v>
      </c>
      <c r="C34" s="63" t="str">
        <f>'[1]CUSTO DE REFERÊNCIA'!C13</f>
        <v>P8033</v>
      </c>
      <c r="D34" s="63" t="str">
        <f>'[1]CUSTO DE REFERÊNCIA'!D13</f>
        <v>DNIT</v>
      </c>
      <c r="E34" s="64" t="str">
        <f>'[1]CUSTO DE REFERÊNCIA'!F13</f>
        <v>ANALISTA AMBIENTAL III</v>
      </c>
      <c r="F34" s="120" t="str">
        <f>'[1]CUSTO DE REFERÊNCIA'!G13</f>
        <v xml:space="preserve">Apoia o Responsável técnico na execução de todas as macroatividades contratadas. Possui formação superior, experiência na área e, pelo menos, 5 anos de formação. </v>
      </c>
      <c r="G34" s="120"/>
      <c r="H34" s="120"/>
      <c r="I34" s="120"/>
      <c r="J34" s="120"/>
      <c r="K34" s="65" t="str">
        <f>'[1]CUSTO DE REFERÊNCIA'!H13</f>
        <v>hora</v>
      </c>
      <c r="L34" s="65">
        <v>538.85</v>
      </c>
      <c r="M34" s="66"/>
      <c r="N34" s="67">
        <f t="shared" si="1"/>
        <v>0</v>
      </c>
      <c r="O34" s="121">
        <f t="shared" si="2"/>
        <v>0</v>
      </c>
      <c r="P34" s="121"/>
      <c r="Q34" s="68" t="e">
        <f t="shared" si="0"/>
        <v>#DIV/0!</v>
      </c>
      <c r="R34" s="60">
        <f>M34*L34</f>
        <v>0</v>
      </c>
      <c r="S34" s="60"/>
    </row>
    <row r="35" spans="1:19" s="61" customFormat="1" ht="37.799999999999997" customHeight="1" x14ac:dyDescent="0.25">
      <c r="A35" s="56"/>
      <c r="B35" s="62" t="str">
        <f>'[1]CUSTO DE REFERÊNCIA'!B14</f>
        <v>1.5</v>
      </c>
      <c r="C35" s="63" t="str">
        <f>'[1]CUSTO DE REFERÊNCIA'!C14</f>
        <v>P8135</v>
      </c>
      <c r="D35" s="63" t="str">
        <f>'[1]CUSTO DE REFERÊNCIA'!D14</f>
        <v>DNIT</v>
      </c>
      <c r="E35" s="64" t="str">
        <f>'[1]CUSTO DE REFERÊNCIA'!F14</f>
        <v>SECRETÁRIO I</v>
      </c>
      <c r="F35" s="120" t="str">
        <f>'[1]CUSTO DE REFERÊNCIA'!G14</f>
        <v xml:space="preserve">Apoia a Equipe Permanente na execução das macroatividades contratadas. Possui formação básica e experiência na área. </v>
      </c>
      <c r="G35" s="120"/>
      <c r="H35" s="120"/>
      <c r="I35" s="120"/>
      <c r="J35" s="120"/>
      <c r="K35" s="65" t="str">
        <f>'[1]CUSTO DE REFERÊNCIA'!H14</f>
        <v>hora</v>
      </c>
      <c r="L35" s="65">
        <v>621.70000000000005</v>
      </c>
      <c r="M35" s="66"/>
      <c r="N35" s="67">
        <f t="shared" si="1"/>
        <v>0</v>
      </c>
      <c r="O35" s="121">
        <f t="shared" si="2"/>
        <v>0</v>
      </c>
      <c r="P35" s="121"/>
      <c r="Q35" s="68" t="e">
        <f t="shared" si="0"/>
        <v>#DIV/0!</v>
      </c>
      <c r="R35" s="60">
        <f>M35*L35</f>
        <v>0</v>
      </c>
      <c r="S35" s="60"/>
    </row>
    <row r="36" spans="1:19" s="61" customFormat="1" ht="37.799999999999997" customHeight="1" thickBot="1" x14ac:dyDescent="0.3">
      <c r="A36" s="56"/>
      <c r="B36" s="62" t="str">
        <f>'[1]CUSTO DE REFERÊNCIA'!B15</f>
        <v>1.6</v>
      </c>
      <c r="C36" s="63" t="str">
        <f>'[1]CUSTO DE REFERÊNCIA'!C15</f>
        <v>P8135</v>
      </c>
      <c r="D36" s="63" t="str">
        <f>'[1]CUSTO DE REFERÊNCIA'!D15</f>
        <v>DNIT</v>
      </c>
      <c r="E36" s="64" t="str">
        <f>'[1]CUSTO DE REFERÊNCIA'!F15</f>
        <v>SECRETÁRIO II</v>
      </c>
      <c r="F36" s="120" t="str">
        <f>'[1]CUSTO DE REFERÊNCIA'!G15</f>
        <v xml:space="preserve">Apoia a Equipe Permanente na execução das macroatividades contratadas. Possui formação básica e experiência na área. </v>
      </c>
      <c r="G36" s="120"/>
      <c r="H36" s="120"/>
      <c r="I36" s="120"/>
      <c r="J36" s="120"/>
      <c r="K36" s="65" t="str">
        <f>'[1]CUSTO DE REFERÊNCIA'!H15</f>
        <v>hora</v>
      </c>
      <c r="L36" s="65">
        <v>629.79999999999995</v>
      </c>
      <c r="M36" s="66"/>
      <c r="N36" s="67">
        <f t="shared" si="1"/>
        <v>0</v>
      </c>
      <c r="O36" s="121">
        <f t="shared" si="2"/>
        <v>0</v>
      </c>
      <c r="P36" s="121"/>
      <c r="Q36" s="68" t="e">
        <f t="shared" si="0"/>
        <v>#DIV/0!</v>
      </c>
      <c r="R36" s="60"/>
      <c r="S36" s="60"/>
    </row>
    <row r="37" spans="1:19" s="61" customFormat="1" ht="32.25" customHeight="1" x14ac:dyDescent="0.25">
      <c r="A37" s="56"/>
      <c r="B37" s="128"/>
      <c r="C37" s="118"/>
      <c r="D37" s="57"/>
      <c r="E37" s="118" t="s">
        <v>51</v>
      </c>
      <c r="F37" s="118"/>
      <c r="G37" s="118"/>
      <c r="H37" s="118"/>
      <c r="I37" s="118"/>
      <c r="J37" s="118"/>
      <c r="K37" s="57"/>
      <c r="L37" s="57"/>
      <c r="M37" s="57"/>
      <c r="N37" s="69"/>
      <c r="O37" s="129">
        <f>SUM(O38:P54)</f>
        <v>0</v>
      </c>
      <c r="P37" s="129"/>
      <c r="Q37" s="70" t="e">
        <f t="shared" si="0"/>
        <v>#DIV/0!</v>
      </c>
      <c r="R37" s="60"/>
      <c r="S37" s="60"/>
    </row>
    <row r="38" spans="1:19" s="61" customFormat="1" ht="42" customHeight="1" x14ac:dyDescent="0.25">
      <c r="A38" s="56"/>
      <c r="B38" s="62" t="str">
        <f>'[1]CUSTO DE REFERÊNCIA'!B17</f>
        <v>2.1</v>
      </c>
      <c r="C38" s="63" t="str">
        <f>'[1]PRODUTO 1'!C17</f>
        <v>P8147</v>
      </c>
      <c r="D38" s="63" t="str">
        <f>'[1]PRODUTO 1'!D17</f>
        <v>DNIT</v>
      </c>
      <c r="E38" s="64" t="str">
        <f>'[1]PRODUTO 1'!E17</f>
        <v>TÉCNICO DE CAMPO NIQUELÂNDIA</v>
      </c>
      <c r="F38" s="120" t="str">
        <f>'[1]CUSTO DE REFERÊNCIA'!G17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38" s="120"/>
      <c r="H38" s="120"/>
      <c r="I38" s="120"/>
      <c r="J38" s="120"/>
      <c r="K38" s="65" t="str">
        <f>'[1]PRODUTO 1'!F17</f>
        <v>hora</v>
      </c>
      <c r="L38" s="65">
        <v>528</v>
      </c>
      <c r="M38" s="66"/>
      <c r="N38" s="67">
        <f>ROUND((L38*M38),2)</f>
        <v>0</v>
      </c>
      <c r="O38" s="121">
        <f>(N38*P15)</f>
        <v>0</v>
      </c>
      <c r="P38" s="121"/>
      <c r="Q38" s="68" t="e">
        <f t="shared" si="0"/>
        <v>#DIV/0!</v>
      </c>
      <c r="R38" s="60">
        <f>M38*L38</f>
        <v>0</v>
      </c>
      <c r="S38" s="60"/>
    </row>
    <row r="39" spans="1:19" s="61" customFormat="1" ht="42" customHeight="1" x14ac:dyDescent="0.25">
      <c r="A39" s="56"/>
      <c r="B39" s="62" t="str">
        <f>'[1]CUSTO DE REFERÊNCIA'!B18</f>
        <v>2.2</v>
      </c>
      <c r="C39" s="63" t="str">
        <f>'[1]PRODUTO 1'!C18</f>
        <v>P8147</v>
      </c>
      <c r="D39" s="63" t="str">
        <f>'[1]PRODUTO 1'!D18</f>
        <v>DNIT</v>
      </c>
      <c r="E39" s="64" t="str">
        <f>'[1]PRODUTO 1'!E18</f>
        <v>TÉCNICO DE CAMPO MINAÇU</v>
      </c>
      <c r="F39" s="120" t="str">
        <f>'[1]CUSTO DE REFERÊNCIA'!G18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39" s="120"/>
      <c r="H39" s="120"/>
      <c r="I39" s="120"/>
      <c r="J39" s="120"/>
      <c r="K39" s="65" t="str">
        <f>'[1]PRODUTO 1'!F18</f>
        <v>hora</v>
      </c>
      <c r="L39" s="65">
        <v>528</v>
      </c>
      <c r="M39" s="66"/>
      <c r="N39" s="67">
        <f t="shared" ref="N39:N54" si="3">ROUND((L39*M39),2)</f>
        <v>0</v>
      </c>
      <c r="O39" s="121">
        <f>(N39*P15)</f>
        <v>0</v>
      </c>
      <c r="P39" s="121"/>
      <c r="Q39" s="68" t="e">
        <f t="shared" si="0"/>
        <v>#DIV/0!</v>
      </c>
      <c r="R39" s="60">
        <f>M39*L39</f>
        <v>0</v>
      </c>
      <c r="S39" s="60"/>
    </row>
    <row r="40" spans="1:19" s="61" customFormat="1" ht="42" customHeight="1" x14ac:dyDescent="0.25">
      <c r="A40" s="56"/>
      <c r="B40" s="62" t="str">
        <f>'[1]CUSTO DE REFERÊNCIA'!B19</f>
        <v>2.3</v>
      </c>
      <c r="C40" s="63" t="str">
        <f>'[1]PRODUTO 1'!C19</f>
        <v>P8147</v>
      </c>
      <c r="D40" s="63" t="str">
        <f>'[1]PRODUTO 1'!D19</f>
        <v>DNIT</v>
      </c>
      <c r="E40" s="64" t="str">
        <f>'[1]PRODUTO 1'!E19</f>
        <v>TÉCNICO DE CAMPO SÃO JOÃO D'ALIANÇA</v>
      </c>
      <c r="F40" s="120" t="str">
        <f>'[1]CUSTO DE REFERÊNCIA'!G21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0" s="120"/>
      <c r="H40" s="120"/>
      <c r="I40" s="120"/>
      <c r="J40" s="120"/>
      <c r="K40" s="65" t="str">
        <f>'[1]PRODUTO 1'!F19</f>
        <v>hora</v>
      </c>
      <c r="L40" s="65">
        <v>528</v>
      </c>
      <c r="M40" s="66"/>
      <c r="N40" s="67">
        <f t="shared" si="3"/>
        <v>0</v>
      </c>
      <c r="O40" s="121">
        <f>(N40*P15)</f>
        <v>0</v>
      </c>
      <c r="P40" s="121"/>
      <c r="Q40" s="68" t="e">
        <f t="shared" si="0"/>
        <v>#DIV/0!</v>
      </c>
      <c r="R40" s="60">
        <f>M40*L40</f>
        <v>0</v>
      </c>
      <c r="S40" s="60"/>
    </row>
    <row r="41" spans="1:19" s="61" customFormat="1" ht="42" customHeight="1" x14ac:dyDescent="0.25">
      <c r="A41" s="56"/>
      <c r="B41" s="62" t="str">
        <f>'[1]CUSTO DE REFERÊNCIA'!B20</f>
        <v>2.4</v>
      </c>
      <c r="C41" s="63" t="str">
        <f>'[1]PRODUTO 1'!C20</f>
        <v>P8147</v>
      </c>
      <c r="D41" s="63" t="str">
        <f>'[1]PRODUTO 1'!D20</f>
        <v>DNIT</v>
      </c>
      <c r="E41" s="64" t="str">
        <f>'[1]PRODUTO 1'!E20</f>
        <v>TÉCNICO DE CAMPO CAVALCANTE</v>
      </c>
      <c r="F41" s="120" t="str">
        <f>'[1]CUSTO DE REFERÊNCIA'!G22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1" s="120"/>
      <c r="H41" s="120"/>
      <c r="I41" s="120"/>
      <c r="J41" s="120"/>
      <c r="K41" s="65" t="str">
        <f>'[1]PRODUTO 1'!F20</f>
        <v>hora</v>
      </c>
      <c r="L41" s="65">
        <v>528</v>
      </c>
      <c r="M41" s="66"/>
      <c r="N41" s="67">
        <f t="shared" si="3"/>
        <v>0</v>
      </c>
      <c r="O41" s="121">
        <f>(N41*P15)</f>
        <v>0</v>
      </c>
      <c r="P41" s="121"/>
      <c r="Q41" s="68" t="e">
        <f t="shared" si="0"/>
        <v>#DIV/0!</v>
      </c>
      <c r="R41" s="60">
        <f>M41*L41</f>
        <v>0</v>
      </c>
      <c r="S41" s="60"/>
    </row>
    <row r="42" spans="1:19" s="61" customFormat="1" ht="42" customHeight="1" x14ac:dyDescent="0.25">
      <c r="A42" s="56"/>
      <c r="B42" s="62" t="str">
        <f>'[1]CUSTO DE REFERÊNCIA'!B21</f>
        <v>2.5</v>
      </c>
      <c r="C42" s="63" t="str">
        <f>'[1]PRODUTO 1'!C21</f>
        <v>P8147</v>
      </c>
      <c r="D42" s="63" t="str">
        <f>'[1]PRODUTO 1'!D21</f>
        <v>DNIT</v>
      </c>
      <c r="E42" s="64" t="str">
        <f>'[1]PRODUTO 1'!E21</f>
        <v>TÉCNICO DE CAMPO MONTE ALEGRE DE GOIÁS</v>
      </c>
      <c r="F42" s="120" t="str">
        <f>'[1]CUSTO DE REFERÊNCIA'!G19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2" s="120"/>
      <c r="H42" s="120"/>
      <c r="I42" s="120"/>
      <c r="J42" s="120"/>
      <c r="K42" s="65" t="str">
        <f>'[1]PRODUTO 1'!F21</f>
        <v>hora</v>
      </c>
      <c r="L42" s="65">
        <v>528</v>
      </c>
      <c r="M42" s="66"/>
      <c r="N42" s="67">
        <f t="shared" si="3"/>
        <v>0</v>
      </c>
      <c r="O42" s="121">
        <f>(N42*P15)</f>
        <v>0</v>
      </c>
      <c r="P42" s="121"/>
      <c r="Q42" s="68" t="e">
        <f t="shared" si="0"/>
        <v>#DIV/0!</v>
      </c>
      <c r="R42" s="60">
        <f t="shared" ref="R42" si="4">M42*L42</f>
        <v>0</v>
      </c>
      <c r="S42" s="60"/>
    </row>
    <row r="43" spans="1:19" s="61" customFormat="1" ht="42" customHeight="1" x14ac:dyDescent="0.25">
      <c r="A43" s="56"/>
      <c r="B43" s="62" t="str">
        <f>'[1]CUSTO DE REFERÊNCIA'!B22</f>
        <v>2.6</v>
      </c>
      <c r="C43" s="63" t="str">
        <f>'[1]PRODUTO 1'!C22</f>
        <v>P8147</v>
      </c>
      <c r="D43" s="63" t="str">
        <f>'[1]PRODUTO 1'!D22</f>
        <v>DNIT</v>
      </c>
      <c r="E43" s="64" t="str">
        <f>'[1]PRODUTO 1'!E22</f>
        <v>TÉCNICO DE CAMPO ALVORADA DO NORTE</v>
      </c>
      <c r="F43" s="120" t="str">
        <f>'[1]CUSTO DE REFERÊNCIA'!G20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3" s="120"/>
      <c r="H43" s="120"/>
      <c r="I43" s="120"/>
      <c r="J43" s="120"/>
      <c r="K43" s="65" t="str">
        <f>'[1]PRODUTO 1'!F22</f>
        <v>hora</v>
      </c>
      <c r="L43" s="65">
        <v>528</v>
      </c>
      <c r="M43" s="66"/>
      <c r="N43" s="67">
        <f t="shared" si="3"/>
        <v>0</v>
      </c>
      <c r="O43" s="121">
        <f>(N43*P15)</f>
        <v>0</v>
      </c>
      <c r="P43" s="121"/>
      <c r="Q43" s="68" t="e">
        <f t="shared" si="0"/>
        <v>#DIV/0!</v>
      </c>
      <c r="R43" s="60">
        <f>M43*L43</f>
        <v>0</v>
      </c>
      <c r="S43" s="60"/>
    </row>
    <row r="44" spans="1:19" s="61" customFormat="1" ht="42" customHeight="1" x14ac:dyDescent="0.25">
      <c r="A44" s="56"/>
      <c r="B44" s="62" t="str">
        <f>'[1]CUSTO DE REFERÊNCIA'!B23</f>
        <v>2.7</v>
      </c>
      <c r="C44" s="63" t="str">
        <f>'[1]CUSTO DE REFERÊNCIA'!C23</f>
        <v>P8147</v>
      </c>
      <c r="D44" s="63" t="str">
        <f>'[1]CUSTO DE REFERÊNCIA'!D23</f>
        <v>DNIT</v>
      </c>
      <c r="E44" s="64" t="str">
        <f>'[1]CUSTO DE REFERÊNCIA'!F23</f>
        <v>TÉCNICO DE CAMPO DAMIANÓPOLIS</v>
      </c>
      <c r="F44" s="120" t="str">
        <f>'[1]CUSTO DE REFERÊNCIA'!G23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4" s="120"/>
      <c r="H44" s="120"/>
      <c r="I44" s="120"/>
      <c r="J44" s="120"/>
      <c r="K44" s="65" t="str">
        <f>'[1]PRODUTO 1'!F23</f>
        <v>hora</v>
      </c>
      <c r="L44" s="65">
        <v>528</v>
      </c>
      <c r="M44" s="66"/>
      <c r="N44" s="67">
        <f t="shared" si="3"/>
        <v>0</v>
      </c>
      <c r="O44" s="121">
        <f>(N44*P15)</f>
        <v>0</v>
      </c>
      <c r="P44" s="121"/>
      <c r="Q44" s="68" t="e">
        <f t="shared" si="0"/>
        <v>#DIV/0!</v>
      </c>
      <c r="R44" s="60">
        <f>M44*L44</f>
        <v>0</v>
      </c>
      <c r="S44" s="60"/>
    </row>
    <row r="45" spans="1:19" s="61" customFormat="1" ht="42" customHeight="1" x14ac:dyDescent="0.25">
      <c r="A45" s="56"/>
      <c r="B45" s="62" t="str">
        <f>'[1]CUSTO DE REFERÊNCIA'!B24</f>
        <v>2.8</v>
      </c>
      <c r="C45" s="63" t="str">
        <f>'[1]CUSTO DE REFERÊNCIA'!C24</f>
        <v>P8147</v>
      </c>
      <c r="D45" s="63" t="str">
        <f>'[1]CUSTO DE REFERÊNCIA'!D24</f>
        <v>DNIT</v>
      </c>
      <c r="E45" s="64" t="str">
        <f>'[1]CUSTO DE REFERÊNCIA'!F24</f>
        <v>TÉCNICO DE CAMPO MAMBAÍ</v>
      </c>
      <c r="F45" s="120" t="str">
        <f>'[1]CUSTO DE REFERÊNCIA'!G24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5" s="120"/>
      <c r="H45" s="120"/>
      <c r="I45" s="120"/>
      <c r="J45" s="120"/>
      <c r="K45" s="65" t="str">
        <f>'[1]PRODUTO 1'!F24</f>
        <v>hora</v>
      </c>
      <c r="L45" s="65">
        <v>528</v>
      </c>
      <c r="M45" s="66"/>
      <c r="N45" s="67">
        <f t="shared" si="3"/>
        <v>0</v>
      </c>
      <c r="O45" s="121">
        <f>(N45*P15)</f>
        <v>0</v>
      </c>
      <c r="P45" s="121"/>
      <c r="Q45" s="68" t="e">
        <f t="shared" si="0"/>
        <v>#DIV/0!</v>
      </c>
      <c r="R45" s="60">
        <f>M45*L45</f>
        <v>0</v>
      </c>
      <c r="S45" s="60"/>
    </row>
    <row r="46" spans="1:19" s="61" customFormat="1" ht="42" customHeight="1" x14ac:dyDescent="0.25">
      <c r="A46" s="56"/>
      <c r="B46" s="62" t="str">
        <f>'[1]CUSTO DE REFERÊNCIA'!B25</f>
        <v>2.9</v>
      </c>
      <c r="C46" s="63" t="str">
        <f>'[1]CUSTO DE REFERÊNCIA'!C25</f>
        <v>P8147</v>
      </c>
      <c r="D46" s="63" t="str">
        <f>'[1]CUSTO DE REFERÊNCIA'!D25</f>
        <v>DNIT</v>
      </c>
      <c r="E46" s="64" t="str">
        <f>'[1]CUSTO DE REFERÊNCIA'!F25</f>
        <v>TÉCNICO DE CAMPO SÃO DOMINGOS</v>
      </c>
      <c r="F46" s="120" t="str">
        <f>'[1]CUSTO DE REFERÊNCIA'!G25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6" s="120"/>
      <c r="H46" s="120"/>
      <c r="I46" s="120"/>
      <c r="J46" s="120"/>
      <c r="K46" s="65" t="str">
        <f>'[1]PRODUTO 1'!F25</f>
        <v>hora</v>
      </c>
      <c r="L46" s="65">
        <v>528</v>
      </c>
      <c r="M46" s="66"/>
      <c r="N46" s="67">
        <f t="shared" si="3"/>
        <v>0</v>
      </c>
      <c r="O46" s="121">
        <f t="shared" ref="O46:O53" si="5">(N46*P15)</f>
        <v>0</v>
      </c>
      <c r="P46" s="121"/>
      <c r="Q46" s="68" t="e">
        <f t="shared" si="0"/>
        <v>#DIV/0!</v>
      </c>
      <c r="R46" s="60">
        <f t="shared" ref="R46" si="6">M46*L46</f>
        <v>0</v>
      </c>
      <c r="S46" s="60"/>
    </row>
    <row r="47" spans="1:19" s="61" customFormat="1" ht="42" customHeight="1" x14ac:dyDescent="0.25">
      <c r="A47" s="56"/>
      <c r="B47" s="62" t="str">
        <f>'[1]CUSTO DE REFERÊNCIA'!B26</f>
        <v>2.10</v>
      </c>
      <c r="C47" s="63" t="str">
        <f>'[1]CUSTO DE REFERÊNCIA'!C26</f>
        <v>P8147</v>
      </c>
      <c r="D47" s="63" t="str">
        <f>'[1]CUSTO DE REFERÊNCIA'!D26</f>
        <v>DNIT</v>
      </c>
      <c r="E47" s="64" t="str">
        <f>'[1]CUSTO DE REFERÊNCIA'!F26</f>
        <v>TÉCNICO DE CAMPO ALTO PARAÍSO DE GOIÁS</v>
      </c>
      <c r="F47" s="120" t="str">
        <f>'[1]CUSTO DE REFERÊNCIA'!G26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7" s="120"/>
      <c r="H47" s="120"/>
      <c r="I47" s="120"/>
      <c r="J47" s="120"/>
      <c r="K47" s="65" t="str">
        <f>'[1]PRODUTO 1'!F26</f>
        <v>hora</v>
      </c>
      <c r="L47" s="65">
        <v>784</v>
      </c>
      <c r="M47" s="66"/>
      <c r="N47" s="67">
        <f t="shared" si="3"/>
        <v>0</v>
      </c>
      <c r="O47" s="121">
        <f t="shared" si="5"/>
        <v>0</v>
      </c>
      <c r="P47" s="121"/>
      <c r="Q47" s="68" t="e">
        <f t="shared" si="0"/>
        <v>#DIV/0!</v>
      </c>
      <c r="R47" s="60"/>
      <c r="S47" s="60"/>
    </row>
    <row r="48" spans="1:19" s="61" customFormat="1" ht="42" customHeight="1" x14ac:dyDescent="0.25">
      <c r="A48" s="56"/>
      <c r="B48" s="62" t="str">
        <f>'[1]CUSTO DE REFERÊNCIA'!B27</f>
        <v>2.11</v>
      </c>
      <c r="C48" s="63" t="str">
        <f>'[1]CUSTO DE REFERÊNCIA'!C27</f>
        <v>P8147</v>
      </c>
      <c r="D48" s="63" t="str">
        <f>'[1]CUSTO DE REFERÊNCIA'!D27</f>
        <v>DNIT</v>
      </c>
      <c r="E48" s="64" t="str">
        <f>'[1]CUSTO DE REFERÊNCIA'!F27</f>
        <v>TÉCNICO DE CAMPO NOVA ROMA</v>
      </c>
      <c r="F48" s="120" t="str">
        <f>'[1]CUSTO DE REFERÊNCIA'!G27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8" s="120"/>
      <c r="H48" s="120"/>
      <c r="I48" s="120"/>
      <c r="J48" s="120"/>
      <c r="K48" s="65" t="str">
        <f>'[1]PRODUTO 1'!F27</f>
        <v>hora</v>
      </c>
      <c r="L48" s="65">
        <v>784</v>
      </c>
      <c r="M48" s="66"/>
      <c r="N48" s="67">
        <f t="shared" si="3"/>
        <v>0</v>
      </c>
      <c r="O48" s="121">
        <f t="shared" si="5"/>
        <v>0</v>
      </c>
      <c r="P48" s="121"/>
      <c r="Q48" s="68" t="e">
        <f t="shared" si="0"/>
        <v>#DIV/0!</v>
      </c>
      <c r="R48" s="60"/>
      <c r="S48" s="60"/>
    </row>
    <row r="49" spans="1:19" s="61" customFormat="1" ht="42" customHeight="1" x14ac:dyDescent="0.25">
      <c r="A49" s="56"/>
      <c r="B49" s="62" t="str">
        <f>'[1]CUSTO DE REFERÊNCIA'!B28</f>
        <v>2.12</v>
      </c>
      <c r="C49" s="63" t="str">
        <f>'[1]CUSTO DE REFERÊNCIA'!C28</f>
        <v>P8147</v>
      </c>
      <c r="D49" s="63" t="str">
        <f>'[1]CUSTO DE REFERÊNCIA'!D28</f>
        <v>DNIT</v>
      </c>
      <c r="E49" s="64" t="str">
        <f>'[1]CUSTO DE REFERÊNCIA'!F28</f>
        <v>TÉCNICO DE CAMPO TERESINA DE GOIÁS</v>
      </c>
      <c r="F49" s="120" t="str">
        <f>'[1]CUSTO DE REFERÊNCIA'!G28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49" s="120"/>
      <c r="H49" s="120"/>
      <c r="I49" s="120"/>
      <c r="J49" s="120"/>
      <c r="K49" s="65" t="str">
        <f>'[1]PRODUTO 1'!F28</f>
        <v>hora</v>
      </c>
      <c r="L49" s="65">
        <v>784</v>
      </c>
      <c r="M49" s="66"/>
      <c r="N49" s="67">
        <f t="shared" si="3"/>
        <v>0</v>
      </c>
      <c r="O49" s="121">
        <f t="shared" si="5"/>
        <v>0</v>
      </c>
      <c r="P49" s="121"/>
      <c r="Q49" s="68" t="e">
        <f t="shared" si="0"/>
        <v>#DIV/0!</v>
      </c>
      <c r="R49" s="60"/>
      <c r="S49" s="60"/>
    </row>
    <row r="50" spans="1:19" s="61" customFormat="1" ht="42" customHeight="1" x14ac:dyDescent="0.25">
      <c r="A50" s="56"/>
      <c r="B50" s="62" t="str">
        <f>'[1]CUSTO DE REFERÊNCIA'!B29</f>
        <v>2.13</v>
      </c>
      <c r="C50" s="63" t="str">
        <f>'[1]CUSTO DE REFERÊNCIA'!C29</f>
        <v>P8147</v>
      </c>
      <c r="D50" s="63" t="str">
        <f>'[1]CUSTO DE REFERÊNCIA'!D29</f>
        <v>DNIT</v>
      </c>
      <c r="E50" s="64" t="str">
        <f>'[1]CUSTO DE REFERÊNCIA'!F29</f>
        <v>TÉCNICO DE CAMPO COLINAS DO SUL</v>
      </c>
      <c r="F50" s="120" t="str">
        <f>'[1]CUSTO DE REFERÊNCIA'!G29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50" s="120"/>
      <c r="H50" s="120"/>
      <c r="I50" s="120"/>
      <c r="J50" s="120"/>
      <c r="K50" s="65" t="str">
        <f>'[1]PRODUTO 1'!F29</f>
        <v>hora</v>
      </c>
      <c r="L50" s="65">
        <v>784</v>
      </c>
      <c r="M50" s="66"/>
      <c r="N50" s="67">
        <f t="shared" si="3"/>
        <v>0</v>
      </c>
      <c r="O50" s="121">
        <f t="shared" si="5"/>
        <v>0</v>
      </c>
      <c r="P50" s="121"/>
      <c r="Q50" s="68" t="e">
        <f t="shared" si="0"/>
        <v>#DIV/0!</v>
      </c>
      <c r="R50" s="60"/>
      <c r="S50" s="60"/>
    </row>
    <row r="51" spans="1:19" s="61" customFormat="1" ht="42" customHeight="1" x14ac:dyDescent="0.25">
      <c r="A51" s="56"/>
      <c r="B51" s="62" t="str">
        <f>'[1]CUSTO DE REFERÊNCIA'!B30</f>
        <v>2.14</v>
      </c>
      <c r="C51" s="63" t="str">
        <f>'[1]CUSTO DE REFERÊNCIA'!C30</f>
        <v>P8147</v>
      </c>
      <c r="D51" s="63" t="str">
        <f>'[1]CUSTO DE REFERÊNCIA'!D30</f>
        <v>DNIT</v>
      </c>
      <c r="E51" s="64" t="str">
        <f>'[1]CUSTO DE REFERÊNCIA'!F30</f>
        <v>TÉCNICO DE GUARANI DE GOIÁS</v>
      </c>
      <c r="F51" s="120" t="str">
        <f>'[1]CUSTO DE REFERÊNCIA'!G30</f>
        <v xml:space="preserve">Atua exclusivamente no município apoiando a equipe permanente nas atividades de campo e no escritório do município. Possui formação básica, conhecimento territorial e comunitário local e habilitação para condução de motocicleta. </v>
      </c>
      <c r="G51" s="120"/>
      <c r="H51" s="120"/>
      <c r="I51" s="120"/>
      <c r="J51" s="120"/>
      <c r="K51" s="65" t="str">
        <f>'[1]PRODUTO 1'!F30</f>
        <v>hora</v>
      </c>
      <c r="L51" s="65">
        <v>784</v>
      </c>
      <c r="M51" s="66"/>
      <c r="N51" s="67">
        <f t="shared" si="3"/>
        <v>0</v>
      </c>
      <c r="O51" s="121">
        <f t="shared" si="5"/>
        <v>0</v>
      </c>
      <c r="P51" s="121"/>
      <c r="Q51" s="68" t="e">
        <f t="shared" si="0"/>
        <v>#DIV/0!</v>
      </c>
      <c r="R51" s="60"/>
      <c r="S51" s="60"/>
    </row>
    <row r="52" spans="1:19" s="61" customFormat="1" ht="42" customHeight="1" x14ac:dyDescent="0.25">
      <c r="A52" s="56"/>
      <c r="B52" s="62" t="str">
        <f>'[1]CUSTO DE REFERÊNCIA'!B31</f>
        <v>2.15</v>
      </c>
      <c r="C52" s="63" t="str">
        <f>'[1]CUSTO DE REFERÊNCIA'!C31</f>
        <v>P8184</v>
      </c>
      <c r="D52" s="63" t="str">
        <f>'[1]CUSTO DE REFERÊNCIA'!D31</f>
        <v>DNIT</v>
      </c>
      <c r="E52" s="64" t="str">
        <f>'[1]CUSTO DE REFERÊNCIA'!F31</f>
        <v>ESPECIALISTA EM GEOPROCESSAMENTO I</v>
      </c>
      <c r="F52" s="120" t="str">
        <f>'[1]CUSTO DE REFERÊNCIA'!G31</f>
        <v xml:space="preserve">Apoia a Equipe Permanente na execução de atividades relacionadas à mapeamento e geoprocessamento. Possui formação superior, experiência na área e, pelo menos, 5 anos de formação. </v>
      </c>
      <c r="G52" s="120"/>
      <c r="H52" s="120"/>
      <c r="I52" s="120"/>
      <c r="J52" s="120"/>
      <c r="K52" s="65" t="str">
        <f>'[1]PRODUTO 1'!F31</f>
        <v>hora</v>
      </c>
      <c r="L52" s="65">
        <v>747.8</v>
      </c>
      <c r="M52" s="66"/>
      <c r="N52" s="67">
        <f t="shared" si="3"/>
        <v>0</v>
      </c>
      <c r="O52" s="121">
        <f t="shared" si="5"/>
        <v>0</v>
      </c>
      <c r="P52" s="121"/>
      <c r="Q52" s="68" t="e">
        <f t="shared" si="0"/>
        <v>#DIV/0!</v>
      </c>
      <c r="R52" s="60"/>
      <c r="S52" s="60"/>
    </row>
    <row r="53" spans="1:19" s="61" customFormat="1" ht="42" customHeight="1" x14ac:dyDescent="0.25">
      <c r="A53" s="56"/>
      <c r="B53" s="62" t="str">
        <f>'[1]CUSTO DE REFERÊNCIA'!B32</f>
        <v>2.16</v>
      </c>
      <c r="C53" s="63" t="str">
        <f>'[1]CUSTO DE REFERÊNCIA'!C32</f>
        <v>P8185</v>
      </c>
      <c r="D53" s="63" t="str">
        <f>'[1]CUSTO DE REFERÊNCIA'!D32</f>
        <v>DNIT</v>
      </c>
      <c r="E53" s="64" t="str">
        <f>'[1]CUSTO DE REFERÊNCIA'!F32</f>
        <v>ESPECIALISTA EM GEOPROCESSAMENTO II</v>
      </c>
      <c r="F53" s="120" t="str">
        <f>'[1]CUSTO DE REFERÊNCIA'!G32</f>
        <v xml:space="preserve">Apoia a Equipe Permanente na execução de atividades relacionadas à mapeamento e geoprocessamento. Possui formação superior, experiência na área e, pelo menos, 5 anos de formação. </v>
      </c>
      <c r="G53" s="120"/>
      <c r="H53" s="120"/>
      <c r="I53" s="120"/>
      <c r="J53" s="120"/>
      <c r="K53" s="65" t="str">
        <f>'[1]PRODUTO 1'!F32</f>
        <v>hora</v>
      </c>
      <c r="L53" s="65">
        <v>782.3</v>
      </c>
      <c r="M53" s="66"/>
      <c r="N53" s="67">
        <f t="shared" si="3"/>
        <v>0</v>
      </c>
      <c r="O53" s="121">
        <f t="shared" si="5"/>
        <v>0</v>
      </c>
      <c r="P53" s="121"/>
      <c r="Q53" s="68" t="e">
        <f t="shared" si="0"/>
        <v>#DIV/0!</v>
      </c>
      <c r="R53" s="60"/>
      <c r="S53" s="60"/>
    </row>
    <row r="54" spans="1:19" s="61" customFormat="1" ht="42" customHeight="1" x14ac:dyDescent="0.25">
      <c r="A54" s="56"/>
      <c r="B54" s="62" t="str">
        <f>'[1]CUSTO DE REFERÊNCIA'!B33</f>
        <v>2.17</v>
      </c>
      <c r="C54" s="63" t="str">
        <f>'[1]CUSTO DE REFERÊNCIA'!C33</f>
        <v>P8002</v>
      </c>
      <c r="D54" s="63" t="str">
        <f>'[1]CUSTO DE REFERÊNCIA'!D33</f>
        <v>DNIT</v>
      </c>
      <c r="E54" s="64" t="str">
        <f>'[1]CUSTO DE REFERÊNCIA'!F33</f>
        <v>ESPECIALISTA JURÍDICO</v>
      </c>
      <c r="F54" s="120" t="str">
        <f>'[1]CUSTO DE REFERÊNCIA'!G33</f>
        <v xml:space="preserve">Apoia a Equipe Permanente na execução de atividades relacionadas à assesoria jurídica. Possui formação superior, experiência na área e, pelo menos, 5 anos de formação. </v>
      </c>
      <c r="G54" s="120"/>
      <c r="H54" s="120"/>
      <c r="I54" s="120"/>
      <c r="J54" s="120"/>
      <c r="K54" s="65" t="str">
        <f>'[1]PRODUTO 1'!F33</f>
        <v>hora</v>
      </c>
      <c r="L54" s="65">
        <v>621.9</v>
      </c>
      <c r="M54" s="66"/>
      <c r="N54" s="67">
        <f t="shared" si="3"/>
        <v>0</v>
      </c>
      <c r="O54" s="121">
        <f>(N54*P22)</f>
        <v>0</v>
      </c>
      <c r="P54" s="121"/>
      <c r="Q54" s="68" t="e">
        <f t="shared" si="0"/>
        <v>#DIV/0!</v>
      </c>
      <c r="R54" s="60"/>
      <c r="S54" s="60"/>
    </row>
    <row r="55" spans="1:19" s="61" customFormat="1" ht="32.25" customHeight="1" x14ac:dyDescent="0.25">
      <c r="A55" s="56"/>
      <c r="B55" s="122"/>
      <c r="C55" s="123"/>
      <c r="D55" s="71"/>
      <c r="E55" s="124" t="s">
        <v>52</v>
      </c>
      <c r="F55" s="124"/>
      <c r="G55" s="124"/>
      <c r="H55" s="124"/>
      <c r="I55" s="124"/>
      <c r="J55" s="124"/>
      <c r="K55" s="71"/>
      <c r="L55" s="71"/>
      <c r="M55" s="71"/>
      <c r="N55" s="72"/>
      <c r="O55" s="125">
        <f>SUM(O56)</f>
        <v>0</v>
      </c>
      <c r="P55" s="125"/>
      <c r="Q55" s="73" t="e">
        <f t="shared" si="0"/>
        <v>#DIV/0!</v>
      </c>
      <c r="R55" s="60"/>
      <c r="S55" s="60"/>
    </row>
    <row r="56" spans="1:19" s="61" customFormat="1" ht="49.2" customHeight="1" thickBot="1" x14ac:dyDescent="0.3">
      <c r="A56" s="56"/>
      <c r="B56" s="74" t="str">
        <f>'[1]CUSTO DE REFERÊNCIA'!B35</f>
        <v>3.1</v>
      </c>
      <c r="C56" s="75" t="str">
        <f>'[1]CUSTO DE REFERÊNCIA'!C35</f>
        <v>P9814</v>
      </c>
      <c r="D56" s="75" t="str">
        <f>'[1]CUSTO DE REFERÊNCIA'!D35</f>
        <v>Composição</v>
      </c>
      <c r="E56" s="76" t="str">
        <f>'[1]CUSTO DE REFERÊNCIA'!F35</f>
        <v>SERVIÇO DE APOIO TÉCNICO</v>
      </c>
      <c r="F56" s="126" t="str">
        <f>'[1]CUSTO DE REFERÊNCIA'!G35</f>
        <v>Reembolso de despesa serviços técnicos complementares previamente autorizados (aerofotogrametria, comunicação social etc.)</v>
      </c>
      <c r="G56" s="126"/>
      <c r="H56" s="126"/>
      <c r="I56" s="126"/>
      <c r="J56" s="126"/>
      <c r="K56" s="77" t="str">
        <f>'[1]CUSTO DE REFERÊNCIA'!H35</f>
        <v>unidade</v>
      </c>
      <c r="L56" s="77">
        <v>28</v>
      </c>
      <c r="M56" s="78"/>
      <c r="N56" s="77">
        <f>L56*M56</f>
        <v>0</v>
      </c>
      <c r="O56" s="127">
        <f>(N56*$P$16)</f>
        <v>0</v>
      </c>
      <c r="P56" s="127"/>
      <c r="Q56" s="79" t="e">
        <f t="shared" si="0"/>
        <v>#DIV/0!</v>
      </c>
      <c r="R56" s="60">
        <f>M56*L56</f>
        <v>0</v>
      </c>
      <c r="S56" s="60"/>
    </row>
    <row r="57" spans="1:19" s="61" customFormat="1" ht="32.25" customHeight="1" x14ac:dyDescent="0.25">
      <c r="A57" s="56"/>
      <c r="B57" s="80"/>
      <c r="C57" s="80"/>
      <c r="D57" s="57"/>
      <c r="E57" s="118" t="s">
        <v>53</v>
      </c>
      <c r="F57" s="118"/>
      <c r="G57" s="118"/>
      <c r="H57" s="118"/>
      <c r="I57" s="118"/>
      <c r="J57" s="118"/>
      <c r="K57" s="69"/>
      <c r="L57" s="57"/>
      <c r="M57" s="69"/>
      <c r="N57" s="69"/>
      <c r="O57" s="119">
        <f>SUM(O58:P77)</f>
        <v>0</v>
      </c>
      <c r="P57" s="119"/>
      <c r="Q57" s="81" t="e">
        <f t="shared" si="0"/>
        <v>#DIV/0!</v>
      </c>
      <c r="R57" s="60"/>
      <c r="S57" s="60"/>
    </row>
    <row r="58" spans="1:19" s="61" customFormat="1" ht="46.95" customHeight="1" x14ac:dyDescent="0.25">
      <c r="A58" s="56"/>
      <c r="B58" s="62" t="str">
        <f>'[1]CUSTO DE REFERÊNCIA'!B37</f>
        <v>4.1</v>
      </c>
      <c r="C58" s="63" t="str">
        <f>'[1]CUSTO DE REFERÊNCIA'!C37</f>
        <v>E8889</v>
      </c>
      <c r="D58" s="63" t="str">
        <f>'[1]CUSTO DE REFERÊNCIA'!D37</f>
        <v>DNIT (BDI)</v>
      </c>
      <c r="E58" s="64" t="str">
        <f>'[1]CUSTO DE REFERÊNCIA'!F37</f>
        <v>LOCAÇÃO DE VEÍCULO TIPO CARRO</v>
      </c>
      <c r="F58" s="120" t="str">
        <f>'[1]CUSTO DE REFERÊNCIA'!G37</f>
        <v>Veículo leve até 72 CV não considera combustível, visto que este custo entra na composição do deslocamento</v>
      </c>
      <c r="G58" s="120"/>
      <c r="H58" s="120"/>
      <c r="I58" s="120"/>
      <c r="J58" s="120"/>
      <c r="K58" s="65" t="str">
        <f>'[1]CUSTO DE REFERÊNCIA'!H37</f>
        <v>dia</v>
      </c>
      <c r="L58" s="65">
        <v>190</v>
      </c>
      <c r="M58" s="66"/>
      <c r="N58" s="67">
        <f>L58*M58</f>
        <v>0</v>
      </c>
      <c r="O58" s="121">
        <f>(N58*$P$17)</f>
        <v>0</v>
      </c>
      <c r="P58" s="121"/>
      <c r="Q58" s="68" t="e">
        <f t="shared" si="0"/>
        <v>#DIV/0!</v>
      </c>
      <c r="R58" s="60">
        <f>M58*L58</f>
        <v>0</v>
      </c>
      <c r="S58" s="60"/>
    </row>
    <row r="59" spans="1:19" s="61" customFormat="1" ht="46.95" customHeight="1" x14ac:dyDescent="0.25">
      <c r="A59" s="56"/>
      <c r="B59" s="82" t="str">
        <f>'[1]CUSTO DE REFERÊNCIA'!B38</f>
        <v>4.2</v>
      </c>
      <c r="C59" s="83" t="str">
        <f>'[1]CUSTO DE REFERÊNCIA'!C38</f>
        <v>LOCMT</v>
      </c>
      <c r="D59" s="83" t="str">
        <f>'[1]CUSTO DE REFERÊNCIA'!D38</f>
        <v>Cotação</v>
      </c>
      <c r="E59" s="84" t="str">
        <f>'[1]CUSTO DE REFERÊNCIA'!F38</f>
        <v>LOCAÇÃO VEÌCULO TIPO MOTOCICLETA</v>
      </c>
      <c r="F59" s="116" t="str">
        <f>'[1]CUSTO DE REFERÊNCIA'!G38</f>
        <v>Locação de veículo tipo MOTOCICLETA 150cc abastecido com autonomia para 35Km/dia</v>
      </c>
      <c r="G59" s="116"/>
      <c r="H59" s="116"/>
      <c r="I59" s="116"/>
      <c r="J59" s="116"/>
      <c r="K59" s="85" t="str">
        <f>'[1]CUSTO DE REFERÊNCIA'!H38</f>
        <v>dia</v>
      </c>
      <c r="L59" s="65">
        <v>1044</v>
      </c>
      <c r="M59" s="86"/>
      <c r="N59" s="85">
        <f t="shared" ref="N59:N77" si="7">L59*M59</f>
        <v>0</v>
      </c>
      <c r="O59" s="117">
        <f t="shared" ref="O59:O77" si="8">(N59*$P$17)</f>
        <v>0</v>
      </c>
      <c r="P59" s="117"/>
      <c r="Q59" s="87" t="e">
        <f t="shared" si="0"/>
        <v>#DIV/0!</v>
      </c>
      <c r="R59" s="60">
        <f t="shared" ref="R59:R71" si="9">M59*L59</f>
        <v>0</v>
      </c>
      <c r="S59" s="60"/>
    </row>
    <row r="60" spans="1:19" s="61" customFormat="1" ht="46.95" customHeight="1" x14ac:dyDescent="0.25">
      <c r="A60" s="56"/>
      <c r="B60" s="82" t="str">
        <f>'[1]CUSTO DE REFERÊNCIA'!B40</f>
        <v>4.4</v>
      </c>
      <c r="C60" s="83" t="str">
        <f>'[1]CUSTO DE REFERÊNCIA'!C40</f>
        <v>IMP</v>
      </c>
      <c r="D60" s="83" t="str">
        <f>'[1]CUSTO DE REFERÊNCIA'!D40</f>
        <v>Cotação</v>
      </c>
      <c r="E60" s="84" t="str">
        <f>'[1]CUSTO DE REFERÊNCIA'!F40</f>
        <v>IMPRESSÃO A4 COLORIDA</v>
      </c>
      <c r="F60" s="116" t="str">
        <f>'[1]CUSTO DE REFERÊNCIA'!G40</f>
        <v>Impressão colorida (frete e verso da folha tamamho A4), com acabamento de recorte, furação e/ou dobradura.</v>
      </c>
      <c r="G60" s="116"/>
      <c r="H60" s="116"/>
      <c r="I60" s="116"/>
      <c r="J60" s="116"/>
      <c r="K60" s="85" t="str">
        <f>'[1]CUSTO DE REFERÊNCIA'!H40</f>
        <v>unidade</v>
      </c>
      <c r="L60" s="65">
        <v>19500</v>
      </c>
      <c r="M60" s="86"/>
      <c r="N60" s="85">
        <f t="shared" si="7"/>
        <v>0</v>
      </c>
      <c r="O60" s="117">
        <f t="shared" si="8"/>
        <v>0</v>
      </c>
      <c r="P60" s="117"/>
      <c r="Q60" s="87" t="e">
        <f t="shared" si="0"/>
        <v>#DIV/0!</v>
      </c>
      <c r="R60" s="60"/>
      <c r="S60" s="60"/>
    </row>
    <row r="61" spans="1:19" s="61" customFormat="1" ht="46.95" customHeight="1" x14ac:dyDescent="0.25">
      <c r="A61" s="56"/>
      <c r="B61" s="82" t="str">
        <f>'[1]CUSTO DE REFERÊNCIA'!B41</f>
        <v>4.5</v>
      </c>
      <c r="C61" s="83" t="str">
        <f>'[1]CUSTO DE REFERÊNCIA'!C41</f>
        <v>COF</v>
      </c>
      <c r="D61" s="83" t="str">
        <f>'[1]CUSTO DE REFERÊNCIA'!D41</f>
        <v>Cotação</v>
      </c>
      <c r="E61" s="84" t="str">
        <f>'[1]CUSTO DE REFERÊNCIA'!F41</f>
        <v>COFFE-BREAK</v>
      </c>
      <c r="F61" s="116" t="str">
        <f>'[1]CUSTO DE REFERÊNCIA'!G41</f>
        <v>Café e lanche individual com itens diversos, preparados e servidos localmente. Inclui opções sem lactose, sem glútem e vegana. Considera o devido acondicionamento em atenção às normas da vigilância sanitária, com fornecimento de utensílios reutilizáveis, gestão de resíduos.</v>
      </c>
      <c r="G61" s="116"/>
      <c r="H61" s="116"/>
      <c r="I61" s="116"/>
      <c r="J61" s="116"/>
      <c r="K61" s="85" t="str">
        <f>'[1]CUSTO DE REFERÊNCIA'!H41</f>
        <v>unidade</v>
      </c>
      <c r="L61" s="65">
        <v>2100</v>
      </c>
      <c r="M61" s="86"/>
      <c r="N61" s="85">
        <f t="shared" si="7"/>
        <v>0</v>
      </c>
      <c r="O61" s="117">
        <f t="shared" si="8"/>
        <v>0</v>
      </c>
      <c r="P61" s="117"/>
      <c r="Q61" s="87" t="e">
        <f t="shared" si="0"/>
        <v>#DIV/0!</v>
      </c>
      <c r="R61" s="60"/>
      <c r="S61" s="60"/>
    </row>
    <row r="62" spans="1:19" ht="46.95" customHeight="1" x14ac:dyDescent="0.25">
      <c r="B62" s="82" t="str">
        <f>'[1]CUSTO DE REFERÊNCIA'!B52</f>
        <v>4.16</v>
      </c>
      <c r="C62" s="83" t="str">
        <f>'[1]CUSTO DE REFERÊNCIA'!C52</f>
        <v>DIA</v>
      </c>
      <c r="D62" s="83" t="str">
        <f>'[1]CUSTO DE REFERÊNCIA'!D52</f>
        <v>AGEVAP</v>
      </c>
      <c r="E62" s="84" t="str">
        <f>'[1]CUSTO DE REFERÊNCIA'!F52</f>
        <v>DIÁRIA DE HOSPEDAGEM E ALIMENTAÇÃO</v>
      </c>
      <c r="F62" s="116" t="str">
        <f>'[1]CUSTO DE REFERÊNCIA'!G52</f>
        <v>Despesas com alimentação, hospedagem e custos não previstos com deslocamentos para cada microbacia</v>
      </c>
      <c r="G62" s="116"/>
      <c r="H62" s="116"/>
      <c r="I62" s="116"/>
      <c r="J62" s="116"/>
      <c r="K62" s="85" t="str">
        <f>'[1]CUSTO DE REFERÊNCIA'!H52</f>
        <v>unidade</v>
      </c>
      <c r="L62" s="65">
        <v>122</v>
      </c>
      <c r="M62" s="86"/>
      <c r="N62" s="85">
        <f t="shared" si="7"/>
        <v>0</v>
      </c>
      <c r="O62" s="117">
        <f t="shared" si="8"/>
        <v>0</v>
      </c>
      <c r="P62" s="117"/>
      <c r="Q62" s="87" t="e">
        <f t="shared" si="0"/>
        <v>#DIV/0!</v>
      </c>
    </row>
    <row r="63" spans="1:19" s="61" customFormat="1" ht="46.95" customHeight="1" x14ac:dyDescent="0.25">
      <c r="A63" s="56"/>
      <c r="B63" s="82" t="str">
        <f>'[1]CUSTO DE REFERÊNCIA'!B53</f>
        <v>4.17</v>
      </c>
      <c r="C63" s="83" t="str">
        <f>'[1]CUSTO DE REFERÊNCIA'!C53</f>
        <v>CP - ESC</v>
      </c>
      <c r="D63" s="83" t="str">
        <f>'[1]CUSTO DE REFERÊNCIA'!D53</f>
        <v>Composição</v>
      </c>
      <c r="E63" s="84" t="str">
        <f>'[1]CUSTO DE REFERÊNCIA'!F53</f>
        <v>FUNCIONAMENTO DE ESCRITÓRIO NO MUNICÍPIO</v>
      </c>
      <c r="F63" s="116" t="str">
        <f>'[1]CUSTO DE REFERÊNCIA'!G53</f>
        <v>Custo mensal para locação, despesas com água, energia elétrica e internet 4G para o escritório da empresa no município</v>
      </c>
      <c r="G63" s="116"/>
      <c r="H63" s="116"/>
      <c r="I63" s="116"/>
      <c r="J63" s="116"/>
      <c r="K63" s="85" t="str">
        <f>'[1]CUSTO DE REFERÊNCIA'!H53</f>
        <v>mês</v>
      </c>
      <c r="L63" s="65">
        <v>55.5</v>
      </c>
      <c r="M63" s="86"/>
      <c r="N63" s="85">
        <f t="shared" si="7"/>
        <v>0</v>
      </c>
      <c r="O63" s="117">
        <f t="shared" si="8"/>
        <v>0</v>
      </c>
      <c r="P63" s="117"/>
      <c r="Q63" s="87" t="e">
        <f t="shared" si="0"/>
        <v>#DIV/0!</v>
      </c>
      <c r="R63" s="60">
        <f t="shared" si="9"/>
        <v>0</v>
      </c>
      <c r="S63" s="60"/>
    </row>
    <row r="64" spans="1:19" s="61" customFormat="1" ht="46.95" customHeight="1" x14ac:dyDescent="0.25">
      <c r="A64" s="56"/>
      <c r="B64" s="82" t="str">
        <f>'[1]CUSTO DE REFERÊNCIA'!B54</f>
        <v>4.18</v>
      </c>
      <c r="C64" s="83" t="str">
        <f>'[1]CUSTO DE REFERÊNCIA'!C54</f>
        <v>CP-DPS</v>
      </c>
      <c r="D64" s="83" t="str">
        <f>'[1]CUSTO DE REFERÊNCIA'!D54</f>
        <v>Composição</v>
      </c>
      <c r="E64" s="84" t="str">
        <f>'[1]CUSTO DE REFERÊNCIA'!F54</f>
        <v>DESLOCAMENTO P/ NIQUELÂNDIA</v>
      </c>
      <c r="F64" s="116" t="str">
        <f>'[1]CUSTO DE REFERÊNCIA'!G54</f>
        <v>Composição do custo de deslocamento de Goiânia para o município + deslocamento interno no município.</v>
      </c>
      <c r="G64" s="116"/>
      <c r="H64" s="116"/>
      <c r="I64" s="116"/>
      <c r="J64" s="116"/>
      <c r="K64" s="85" t="str">
        <f>'[1]CUSTO DE REFERÊNCIA'!H54</f>
        <v>unidade</v>
      </c>
      <c r="L64" s="65">
        <v>8</v>
      </c>
      <c r="M64" s="86"/>
      <c r="N64" s="85">
        <f t="shared" si="7"/>
        <v>0</v>
      </c>
      <c r="O64" s="117">
        <f t="shared" si="8"/>
        <v>0</v>
      </c>
      <c r="P64" s="117"/>
      <c r="Q64" s="87" t="e">
        <f t="shared" si="0"/>
        <v>#DIV/0!</v>
      </c>
      <c r="R64" s="60">
        <f t="shared" si="9"/>
        <v>0</v>
      </c>
      <c r="S64" s="60"/>
    </row>
    <row r="65" spans="1:19" s="61" customFormat="1" ht="46.95" customHeight="1" x14ac:dyDescent="0.25">
      <c r="A65" s="56"/>
      <c r="B65" s="82" t="str">
        <f>'[1]CUSTO DE REFERÊNCIA'!B55</f>
        <v>4.19</v>
      </c>
      <c r="C65" s="83" t="str">
        <f>'[1]CUSTO DE REFERÊNCIA'!C55</f>
        <v>CP-DMP</v>
      </c>
      <c r="D65" s="83" t="str">
        <f>'[1]CUSTO DE REFERÊNCIA'!D55</f>
        <v>Composição</v>
      </c>
      <c r="E65" s="84" t="str">
        <f>'[1]CUSTO DE REFERÊNCIA'!F55</f>
        <v>DESLOCAMENTO P/ MINAÇU</v>
      </c>
      <c r="F65" s="116" t="str">
        <f>'[1]CUSTO DE REFERÊNCIA'!G55</f>
        <v>Composição do custo de deslocamento de Goiânia para o município + deslocamento interno no município.</v>
      </c>
      <c r="G65" s="116"/>
      <c r="H65" s="116"/>
      <c r="I65" s="116"/>
      <c r="J65" s="116"/>
      <c r="K65" s="85" t="str">
        <f>'[1]CUSTO DE REFERÊNCIA'!H55</f>
        <v>unidade</v>
      </c>
      <c r="L65" s="65">
        <v>8</v>
      </c>
      <c r="M65" s="86"/>
      <c r="N65" s="85">
        <f t="shared" si="7"/>
        <v>0</v>
      </c>
      <c r="O65" s="117">
        <f t="shared" si="8"/>
        <v>0</v>
      </c>
      <c r="P65" s="117"/>
      <c r="Q65" s="87" t="e">
        <f t="shared" si="0"/>
        <v>#DIV/0!</v>
      </c>
      <c r="R65" s="60">
        <f t="shared" si="9"/>
        <v>0</v>
      </c>
      <c r="S65" s="60"/>
    </row>
    <row r="66" spans="1:19" s="61" customFormat="1" ht="46.95" customHeight="1" x14ac:dyDescent="0.25">
      <c r="A66" s="56"/>
      <c r="B66" s="82" t="str">
        <f>'[1]CUSTO DE REFERÊNCIA'!B56</f>
        <v>4.20</v>
      </c>
      <c r="C66" s="83" t="str">
        <f>'[1]CUSTO DE REFERÊNCIA'!C56</f>
        <v>CP-PS1</v>
      </c>
      <c r="D66" s="83" t="str">
        <f>'[1]CUSTO DE REFERÊNCIA'!D56</f>
        <v>Composição</v>
      </c>
      <c r="E66" s="84" t="str">
        <f>'[1]CUSTO DE REFERÊNCIA'!F56</f>
        <v>DESLOCAMENTO P/ SÃO JOÃO D'ALIANÇA</v>
      </c>
      <c r="F66" s="116" t="str">
        <f>'[1]CUSTO DE REFERÊNCIA'!G56</f>
        <v>Composição do custo de deslocamento de Goiânia para o município + deslocamento interno no município.</v>
      </c>
      <c r="G66" s="116"/>
      <c r="H66" s="116"/>
      <c r="I66" s="116"/>
      <c r="J66" s="116"/>
      <c r="K66" s="85" t="str">
        <f>'[1]CUSTO DE REFERÊNCIA'!H56</f>
        <v>unidade</v>
      </c>
      <c r="L66" s="65">
        <v>8</v>
      </c>
      <c r="M66" s="86"/>
      <c r="N66" s="85">
        <f t="shared" si="7"/>
        <v>0</v>
      </c>
      <c r="O66" s="117">
        <f t="shared" si="8"/>
        <v>0</v>
      </c>
      <c r="P66" s="117"/>
      <c r="Q66" s="87" t="e">
        <f t="shared" si="0"/>
        <v>#DIV/0!</v>
      </c>
      <c r="R66" s="60">
        <f t="shared" si="9"/>
        <v>0</v>
      </c>
      <c r="S66" s="60"/>
    </row>
    <row r="67" spans="1:19" s="61" customFormat="1" ht="46.95" customHeight="1" x14ac:dyDescent="0.25">
      <c r="A67" s="56"/>
      <c r="B67" s="82" t="str">
        <f>'[1]CUSTO DE REFERÊNCIA'!B57</f>
        <v>4.21</v>
      </c>
      <c r="C67" s="83" t="str">
        <f>'[1]CUSTO DE REFERÊNCIA'!C57</f>
        <v>CP-PS2</v>
      </c>
      <c r="D67" s="83" t="str">
        <f>'[1]CUSTO DE REFERÊNCIA'!D57</f>
        <v>Composição</v>
      </c>
      <c r="E67" s="84" t="str">
        <f>'[1]CUSTO DE REFERÊNCIA'!F57</f>
        <v>DESLOCAMENTO P/ CAVALCANTE</v>
      </c>
      <c r="F67" s="116" t="str">
        <f>'[1]CUSTO DE REFERÊNCIA'!G57</f>
        <v>Composição do custo de deslocamento de Goiânia para o município + deslocamento interno no município.</v>
      </c>
      <c r="G67" s="116"/>
      <c r="H67" s="116"/>
      <c r="I67" s="116"/>
      <c r="J67" s="116"/>
      <c r="K67" s="85" t="str">
        <f>'[1]CUSTO DE REFERÊNCIA'!H57</f>
        <v>unidade</v>
      </c>
      <c r="L67" s="65">
        <v>8</v>
      </c>
      <c r="M67" s="86"/>
      <c r="N67" s="85">
        <f t="shared" si="7"/>
        <v>0</v>
      </c>
      <c r="O67" s="117">
        <f t="shared" si="8"/>
        <v>0</v>
      </c>
      <c r="P67" s="117"/>
      <c r="Q67" s="87" t="e">
        <f t="shared" si="0"/>
        <v>#DIV/0!</v>
      </c>
      <c r="R67" s="60">
        <f t="shared" si="9"/>
        <v>0</v>
      </c>
      <c r="S67" s="60"/>
    </row>
    <row r="68" spans="1:19" s="61" customFormat="1" ht="46.95" customHeight="1" x14ac:dyDescent="0.25">
      <c r="A68" s="56"/>
      <c r="B68" s="82" t="str">
        <f>'[1]CUSTO DE REFERÊNCIA'!B58</f>
        <v>4.22</v>
      </c>
      <c r="C68" s="83" t="str">
        <f>'[1]CUSTO DE REFERÊNCIA'!C58</f>
        <v>CP-PIB</v>
      </c>
      <c r="D68" s="83" t="str">
        <f>'[1]CUSTO DE REFERÊNCIA'!D58</f>
        <v>Composição</v>
      </c>
      <c r="E68" s="84" t="str">
        <f>'[1]CUSTO DE REFERÊNCIA'!F58</f>
        <v>DESLOCAMENTO P/ MONTE ALEGRE DE GOIÁS</v>
      </c>
      <c r="F68" s="116" t="str">
        <f>'[1]CUSTO DE REFERÊNCIA'!G58</f>
        <v>Composição do custo de deslocamento de Goiânia para o município + deslocamento interno no município.</v>
      </c>
      <c r="G68" s="116"/>
      <c r="H68" s="116"/>
      <c r="I68" s="116"/>
      <c r="J68" s="116"/>
      <c r="K68" s="85" t="str">
        <f>'[1]CUSTO DE REFERÊNCIA'!H58</f>
        <v>unidade</v>
      </c>
      <c r="L68" s="65">
        <v>8</v>
      </c>
      <c r="M68" s="86"/>
      <c r="N68" s="85">
        <f t="shared" si="7"/>
        <v>0</v>
      </c>
      <c r="O68" s="117">
        <f t="shared" si="8"/>
        <v>0</v>
      </c>
      <c r="P68" s="117"/>
      <c r="Q68" s="87" t="e">
        <f t="shared" si="0"/>
        <v>#DIV/0!</v>
      </c>
      <c r="R68" s="60">
        <f t="shared" si="9"/>
        <v>0</v>
      </c>
      <c r="S68" s="60"/>
    </row>
    <row r="69" spans="1:19" s="61" customFormat="1" ht="46.95" customHeight="1" x14ac:dyDescent="0.25">
      <c r="A69" s="56"/>
      <c r="B69" s="82" t="str">
        <f>'[1]CUSTO DE REFERÊNCIA'!B59</f>
        <v>4.23</v>
      </c>
      <c r="C69" s="83" t="str">
        <f>'[1]CUSTO DE REFERÊNCIA'!C59</f>
        <v>CP-R2R</v>
      </c>
      <c r="D69" s="83" t="str">
        <f>'[1]CUSTO DE REFERÊNCIA'!D59</f>
        <v>Composição</v>
      </c>
      <c r="E69" s="84" t="str">
        <f>'[1]CUSTO DE REFERÊNCIA'!F59</f>
        <v>DESLOCAMENTO P/ ALVORADA DO NORTE</v>
      </c>
      <c r="F69" s="116" t="str">
        <f>'[1]CUSTO DE REFERÊNCIA'!G59</f>
        <v>Composição do custo de deslocamento de Goiânia para o município + deslocamento interno no município.</v>
      </c>
      <c r="G69" s="116"/>
      <c r="H69" s="116"/>
      <c r="I69" s="116"/>
      <c r="J69" s="116"/>
      <c r="K69" s="85" t="str">
        <f>'[1]CUSTO DE REFERÊNCIA'!H59</f>
        <v>unidade</v>
      </c>
      <c r="L69" s="65">
        <v>8</v>
      </c>
      <c r="M69" s="86"/>
      <c r="N69" s="85">
        <f t="shared" si="7"/>
        <v>0</v>
      </c>
      <c r="O69" s="117">
        <f t="shared" si="8"/>
        <v>0</v>
      </c>
      <c r="P69" s="117"/>
      <c r="Q69" s="87" t="e">
        <f t="shared" si="0"/>
        <v>#DIV/0!</v>
      </c>
      <c r="R69" s="60">
        <f t="shared" si="9"/>
        <v>0</v>
      </c>
      <c r="S69" s="60"/>
    </row>
    <row r="70" spans="1:19" s="61" customFormat="1" ht="46.95" customHeight="1" x14ac:dyDescent="0.25">
      <c r="A70" s="56"/>
      <c r="B70" s="82" t="str">
        <f>'[1]CUSTO DE REFERÊNCIA'!B60</f>
        <v>4.24</v>
      </c>
      <c r="C70" s="83" t="str">
        <f>'[1]CUSTO DE REFERÊNCIA'!C60</f>
        <v>CP-BP</v>
      </c>
      <c r="D70" s="83" t="str">
        <f>'[1]CUSTO DE REFERÊNCIA'!D60</f>
        <v>Composição</v>
      </c>
      <c r="E70" s="84" t="str">
        <f>'[1]CUSTO DE REFERÊNCIA'!F60</f>
        <v>DESLOCAMENTO P/ DAMIANÓPOLIS</v>
      </c>
      <c r="F70" s="116" t="str">
        <f>'[1]CUSTO DE REFERÊNCIA'!G60</f>
        <v>Composição do custo de deslocamento de Goiânia para o município + deslocamento interno no município.</v>
      </c>
      <c r="G70" s="116"/>
      <c r="H70" s="116"/>
      <c r="I70" s="116"/>
      <c r="J70" s="116"/>
      <c r="K70" s="85" t="str">
        <f>'[1]CUSTO DE REFERÊNCIA'!H60</f>
        <v>unidade</v>
      </c>
      <c r="L70" s="65">
        <v>8</v>
      </c>
      <c r="M70" s="86"/>
      <c r="N70" s="85">
        <f t="shared" si="7"/>
        <v>0</v>
      </c>
      <c r="O70" s="117">
        <f t="shared" si="8"/>
        <v>0</v>
      </c>
      <c r="P70" s="117"/>
      <c r="Q70" s="87" t="e">
        <f t="shared" si="0"/>
        <v>#DIV/0!</v>
      </c>
      <c r="R70" s="60">
        <f t="shared" si="9"/>
        <v>0</v>
      </c>
      <c r="S70" s="60"/>
    </row>
    <row r="71" spans="1:19" s="61" customFormat="1" ht="46.95" customHeight="1" x14ac:dyDescent="0.25">
      <c r="A71" s="56"/>
      <c r="B71" s="82" t="str">
        <f>'[1]CUSTO DE REFERÊNCIA'!B61</f>
        <v>4.25</v>
      </c>
      <c r="C71" s="83" t="str">
        <f>'[1]CUSTO DE REFERÊNCIA'!C61</f>
        <v>CP-DAR</v>
      </c>
      <c r="D71" s="83" t="str">
        <f>'[1]CUSTO DE REFERÊNCIA'!D61</f>
        <v>Composição</v>
      </c>
      <c r="E71" s="84" t="str">
        <f>'[1]CUSTO DE REFERÊNCIA'!F61</f>
        <v>DESLOCAMENTO P/ MAMBAÍ</v>
      </c>
      <c r="F71" s="116" t="str">
        <f>'[1]CUSTO DE REFERÊNCIA'!G61</f>
        <v>Composição do custo de deslocamento de Goiânia para o município + deslocamento interno no município.</v>
      </c>
      <c r="G71" s="116"/>
      <c r="H71" s="116"/>
      <c r="I71" s="116"/>
      <c r="J71" s="116"/>
      <c r="K71" s="85" t="str">
        <f>'[1]CUSTO DE REFERÊNCIA'!H61</f>
        <v>unidade</v>
      </c>
      <c r="L71" s="65">
        <v>8</v>
      </c>
      <c r="M71" s="86"/>
      <c r="N71" s="85">
        <f t="shared" si="7"/>
        <v>0</v>
      </c>
      <c r="O71" s="117">
        <f t="shared" si="8"/>
        <v>0</v>
      </c>
      <c r="P71" s="117"/>
      <c r="Q71" s="87" t="e">
        <f t="shared" si="0"/>
        <v>#DIV/0!</v>
      </c>
      <c r="R71" s="60">
        <f t="shared" si="9"/>
        <v>0</v>
      </c>
      <c r="S71" s="60"/>
    </row>
    <row r="72" spans="1:19" s="61" customFormat="1" ht="46.95" customHeight="1" x14ac:dyDescent="0.25">
      <c r="A72" s="56"/>
      <c r="B72" s="82" t="str">
        <f>'[1]CUSTO DE REFERÊNCIA'!B62</f>
        <v>4.26</v>
      </c>
      <c r="C72" s="83" t="str">
        <f>'[1]CUSTO DE REFERÊNCIA'!C62</f>
        <v>CP-DBP</v>
      </c>
      <c r="D72" s="83" t="str">
        <f>'[1]CUSTO DE REFERÊNCIA'!D62</f>
        <v>Composição</v>
      </c>
      <c r="E72" s="84" t="str">
        <f>'[1]CUSTO DE REFERÊNCIA'!F62</f>
        <v>DESLOCAMENTO P/ SÃO DOMINGOS</v>
      </c>
      <c r="F72" s="116" t="str">
        <f>'[1]CUSTO DE REFERÊNCIA'!G62</f>
        <v>Composição do custo de deslocamento de Goiânia para o município + deslocamento interno no município.</v>
      </c>
      <c r="G72" s="116"/>
      <c r="H72" s="116"/>
      <c r="I72" s="116"/>
      <c r="J72" s="116"/>
      <c r="K72" s="85" t="str">
        <f>'[1]CUSTO DE REFERÊNCIA'!H62</f>
        <v>unidade</v>
      </c>
      <c r="L72" s="65">
        <v>8</v>
      </c>
      <c r="M72" s="86"/>
      <c r="N72" s="85">
        <f t="shared" si="7"/>
        <v>0</v>
      </c>
      <c r="O72" s="117">
        <f t="shared" si="8"/>
        <v>0</v>
      </c>
      <c r="P72" s="117"/>
      <c r="Q72" s="87" t="e">
        <f t="shared" si="0"/>
        <v>#DIV/0!</v>
      </c>
      <c r="R72" s="60"/>
      <c r="S72" s="60"/>
    </row>
    <row r="73" spans="1:19" s="61" customFormat="1" ht="46.95" customHeight="1" x14ac:dyDescent="0.25">
      <c r="A73" s="56"/>
      <c r="B73" s="82" t="str">
        <f>'[1]CUSTO DE REFERÊNCIA'!B63</f>
        <v>4.27</v>
      </c>
      <c r="C73" s="83" t="str">
        <f>'[1]CUSTO DE REFERÊNCIA'!C63</f>
        <v>CP-DBP</v>
      </c>
      <c r="D73" s="83" t="str">
        <f>'[1]CUSTO DE REFERÊNCIA'!D63</f>
        <v>Composição</v>
      </c>
      <c r="E73" s="84" t="str">
        <f>'[1]CUSTO DE REFERÊNCIA'!F63</f>
        <v>DESLOCAMENTO P/ ALTO PARAÍSO DE GOIÁS</v>
      </c>
      <c r="F73" s="116" t="str">
        <f>'[1]CUSTO DE REFERÊNCIA'!G63</f>
        <v>Composição do custo de deslocamento de Goiânia para o município + deslocamento interno no município.</v>
      </c>
      <c r="G73" s="116"/>
      <c r="H73" s="116"/>
      <c r="I73" s="116"/>
      <c r="J73" s="116"/>
      <c r="K73" s="85" t="str">
        <f>'[1]CUSTO DE REFERÊNCIA'!H63</f>
        <v>unidade</v>
      </c>
      <c r="L73" s="65">
        <v>10</v>
      </c>
      <c r="M73" s="86"/>
      <c r="N73" s="85">
        <f t="shared" si="7"/>
        <v>0</v>
      </c>
      <c r="O73" s="117">
        <f t="shared" si="8"/>
        <v>0</v>
      </c>
      <c r="P73" s="117"/>
      <c r="Q73" s="87" t="e">
        <f t="shared" si="0"/>
        <v>#DIV/0!</v>
      </c>
      <c r="R73" s="60"/>
      <c r="S73" s="60"/>
    </row>
    <row r="74" spans="1:19" s="61" customFormat="1" ht="46.95" customHeight="1" x14ac:dyDescent="0.25">
      <c r="A74" s="56"/>
      <c r="B74" s="82" t="str">
        <f>'[1]CUSTO DE REFERÊNCIA'!B64</f>
        <v>4.28</v>
      </c>
      <c r="C74" s="83" t="str">
        <f>'[1]CUSTO DE REFERÊNCIA'!C64</f>
        <v>CP-DBP</v>
      </c>
      <c r="D74" s="83" t="str">
        <f>'[1]CUSTO DE REFERÊNCIA'!D64</f>
        <v>Composição</v>
      </c>
      <c r="E74" s="84" t="str">
        <f>'[1]CUSTO DE REFERÊNCIA'!F64</f>
        <v>DESLOCAMENTO P/ NOVA ROMA</v>
      </c>
      <c r="F74" s="116" t="str">
        <f>'[1]CUSTO DE REFERÊNCIA'!G64</f>
        <v>Composição do custo de deslocamento de Goiânia para o município + deslocamento interno no município.</v>
      </c>
      <c r="G74" s="116"/>
      <c r="H74" s="116"/>
      <c r="I74" s="116"/>
      <c r="J74" s="116"/>
      <c r="K74" s="85" t="str">
        <f>'[1]CUSTO DE REFERÊNCIA'!H64</f>
        <v>unidade</v>
      </c>
      <c r="L74" s="65">
        <v>10</v>
      </c>
      <c r="M74" s="86"/>
      <c r="N74" s="85">
        <f t="shared" si="7"/>
        <v>0</v>
      </c>
      <c r="O74" s="117">
        <f t="shared" si="8"/>
        <v>0</v>
      </c>
      <c r="P74" s="117"/>
      <c r="Q74" s="87" t="e">
        <f t="shared" si="0"/>
        <v>#DIV/0!</v>
      </c>
      <c r="R74" s="60"/>
      <c r="S74" s="60"/>
    </row>
    <row r="75" spans="1:19" s="61" customFormat="1" ht="46.95" customHeight="1" x14ac:dyDescent="0.25">
      <c r="A75" s="56"/>
      <c r="B75" s="82" t="str">
        <f>'[1]CUSTO DE REFERÊNCIA'!B65</f>
        <v>4.29</v>
      </c>
      <c r="C75" s="83" t="str">
        <f>'[1]CUSTO DE REFERÊNCIA'!C65</f>
        <v>CP-DBP</v>
      </c>
      <c r="D75" s="83" t="str">
        <f>'[1]CUSTO DE REFERÊNCIA'!D65</f>
        <v>Composição</v>
      </c>
      <c r="E75" s="84" t="str">
        <f>'[1]CUSTO DE REFERÊNCIA'!F65</f>
        <v>DESLOCAMENTO P/ TERESINA DE GOIÁS</v>
      </c>
      <c r="F75" s="116" t="str">
        <f>'[1]CUSTO DE REFERÊNCIA'!G65</f>
        <v>Composição do custo de deslocamento de Goiânia para o município + deslocamento interno no município.</v>
      </c>
      <c r="G75" s="116"/>
      <c r="H75" s="116"/>
      <c r="I75" s="116"/>
      <c r="J75" s="116"/>
      <c r="K75" s="85" t="str">
        <f>'[1]CUSTO DE REFERÊNCIA'!H65</f>
        <v>unidade</v>
      </c>
      <c r="L75" s="65">
        <v>10</v>
      </c>
      <c r="M75" s="86"/>
      <c r="N75" s="85">
        <f t="shared" si="7"/>
        <v>0</v>
      </c>
      <c r="O75" s="117">
        <f t="shared" si="8"/>
        <v>0</v>
      </c>
      <c r="P75" s="117"/>
      <c r="Q75" s="87" t="e">
        <f t="shared" si="0"/>
        <v>#DIV/0!</v>
      </c>
      <c r="R75" s="60"/>
      <c r="S75" s="60"/>
    </row>
    <row r="76" spans="1:19" s="61" customFormat="1" ht="46.95" customHeight="1" x14ac:dyDescent="0.25">
      <c r="A76" s="56"/>
      <c r="B76" s="82" t="str">
        <f>'[1]CUSTO DE REFERÊNCIA'!B66</f>
        <v>4.30</v>
      </c>
      <c r="C76" s="83" t="str">
        <f>'[1]CUSTO DE REFERÊNCIA'!C66</f>
        <v>CP-DBP</v>
      </c>
      <c r="D76" s="83" t="str">
        <f>'[1]CUSTO DE REFERÊNCIA'!D66</f>
        <v>Composição</v>
      </c>
      <c r="E76" s="84" t="str">
        <f>'[1]CUSTO DE REFERÊNCIA'!F66</f>
        <v>DESLOCAMENTO P/ COLINAS DO SUL</v>
      </c>
      <c r="F76" s="116" t="str">
        <f>'[1]CUSTO DE REFERÊNCIA'!G66</f>
        <v>Composição do custo de deslocamento de Goiânia para o município + deslocamento interno no município.</v>
      </c>
      <c r="G76" s="116"/>
      <c r="H76" s="116"/>
      <c r="I76" s="116"/>
      <c r="J76" s="116"/>
      <c r="K76" s="85" t="str">
        <f>'[1]CUSTO DE REFERÊNCIA'!H66</f>
        <v>unidade</v>
      </c>
      <c r="L76" s="65">
        <v>10</v>
      </c>
      <c r="M76" s="86"/>
      <c r="N76" s="85">
        <f t="shared" si="7"/>
        <v>0</v>
      </c>
      <c r="O76" s="117">
        <f t="shared" si="8"/>
        <v>0</v>
      </c>
      <c r="P76" s="117"/>
      <c r="Q76" s="87" t="e">
        <f t="shared" si="0"/>
        <v>#DIV/0!</v>
      </c>
      <c r="R76" s="60"/>
      <c r="S76" s="60"/>
    </row>
    <row r="77" spans="1:19" s="61" customFormat="1" ht="46.95" customHeight="1" thickBot="1" x14ac:dyDescent="0.3">
      <c r="A77" s="56"/>
      <c r="B77" s="82" t="str">
        <f>'[1]CUSTO DE REFERÊNCIA'!B67</f>
        <v>4.31</v>
      </c>
      <c r="C77" s="83" t="str">
        <f>'[1]CUSTO DE REFERÊNCIA'!C67</f>
        <v>CP-DBP</v>
      </c>
      <c r="D77" s="83" t="str">
        <f>'[1]CUSTO DE REFERÊNCIA'!D67</f>
        <v>Composição</v>
      </c>
      <c r="E77" s="84" t="str">
        <f>'[1]CUSTO DE REFERÊNCIA'!F67</f>
        <v>DESLOCAMENTO P/GUARANI DE GOIÁS</v>
      </c>
      <c r="F77" s="116" t="str">
        <f>'[1]CUSTO DE REFERÊNCIA'!G67</f>
        <v>Composição do custo de deslocamento de Goiânia para o município + deslocamento interno no município.</v>
      </c>
      <c r="G77" s="116"/>
      <c r="H77" s="116"/>
      <c r="I77" s="116"/>
      <c r="J77" s="116"/>
      <c r="K77" s="85" t="str">
        <f>'[1]CUSTO DE REFERÊNCIA'!H67</f>
        <v>unidade</v>
      </c>
      <c r="L77" s="65">
        <v>10</v>
      </c>
      <c r="M77" s="86"/>
      <c r="N77" s="85">
        <f t="shared" si="7"/>
        <v>0</v>
      </c>
      <c r="O77" s="117">
        <f t="shared" si="8"/>
        <v>0</v>
      </c>
      <c r="P77" s="117"/>
      <c r="Q77" s="87" t="e">
        <f t="shared" si="0"/>
        <v>#DIV/0!</v>
      </c>
      <c r="R77" s="60"/>
      <c r="S77" s="60"/>
    </row>
    <row r="78" spans="1:19" s="61" customFormat="1" ht="67.95" customHeight="1" thickBot="1" x14ac:dyDescent="0.3">
      <c r="A78" s="56"/>
      <c r="B78" s="106" t="s">
        <v>54</v>
      </c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88" t="s">
        <v>49</v>
      </c>
      <c r="O78" s="108">
        <f>O30+O37+O57+O55</f>
        <v>0</v>
      </c>
      <c r="P78" s="109"/>
      <c r="Q78" s="89" t="e">
        <f>Q30+Q37+Q57+Q55</f>
        <v>#DIV/0!</v>
      </c>
      <c r="R78" s="60"/>
      <c r="S78" s="60"/>
    </row>
    <row r="79" spans="1:19" s="1" customFormat="1" x14ac:dyDescent="0.25"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2"/>
      <c r="M79" s="93"/>
      <c r="Q79" s="94"/>
      <c r="R79" s="49"/>
      <c r="S79" s="49"/>
    </row>
    <row r="80" spans="1:19" s="1" customFormat="1" x14ac:dyDescent="0.25">
      <c r="B80" s="95"/>
      <c r="D80" s="110"/>
      <c r="E80" s="111"/>
      <c r="F80" s="111"/>
      <c r="G80" s="111"/>
      <c r="H80" s="111"/>
      <c r="I80" s="111"/>
      <c r="J80" s="111"/>
      <c r="K80" s="111"/>
      <c r="L80" s="96"/>
      <c r="M80" s="97"/>
      <c r="O80" s="98"/>
      <c r="P80" s="98"/>
      <c r="Q80" s="99"/>
      <c r="R80" s="49"/>
      <c r="S80" s="49"/>
    </row>
    <row r="81" spans="2:22" s="1" customFormat="1" ht="71.25" customHeight="1" x14ac:dyDescent="0.25">
      <c r="B81" s="112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4"/>
      <c r="R81" s="100"/>
      <c r="S81" s="49"/>
    </row>
    <row r="82" spans="2:22" s="1" customFormat="1" ht="87.75" customHeight="1" x14ac:dyDescent="0.25">
      <c r="B82" s="115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4"/>
      <c r="R82" s="101"/>
      <c r="S82" s="101"/>
      <c r="T82" s="101"/>
      <c r="U82" s="101"/>
      <c r="V82" s="101"/>
    </row>
    <row r="83" spans="2:22" s="1" customFormat="1" x14ac:dyDescent="0.25">
      <c r="B83" s="102"/>
      <c r="Q83" s="94"/>
      <c r="R83" s="49"/>
      <c r="S83" s="49"/>
    </row>
    <row r="84" spans="2:22" s="1" customFormat="1" x14ac:dyDescent="0.25">
      <c r="B84" s="103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5"/>
      <c r="R84" s="49"/>
      <c r="S84" s="49"/>
    </row>
    <row r="85" spans="2:22" s="1" customFormat="1" x14ac:dyDescent="0.25">
      <c r="Q85" s="96"/>
      <c r="R85" s="49"/>
      <c r="S85" s="49"/>
    </row>
    <row r="86" spans="2:22" s="1" customFormat="1" x14ac:dyDescent="0.25">
      <c r="Q86" s="96"/>
      <c r="R86" s="49"/>
      <c r="S86" s="49"/>
    </row>
    <row r="87" spans="2:22" s="1" customFormat="1" x14ac:dyDescent="0.25">
      <c r="Q87" s="96"/>
      <c r="R87" s="49"/>
      <c r="S87" s="49"/>
    </row>
    <row r="88" spans="2:22" s="1" customFormat="1" x14ac:dyDescent="0.25">
      <c r="Q88" s="96"/>
      <c r="R88" s="49"/>
      <c r="S88" s="49"/>
    </row>
    <row r="89" spans="2:22" s="1" customFormat="1" x14ac:dyDescent="0.25">
      <c r="Q89" s="96"/>
      <c r="R89" s="49"/>
      <c r="S89" s="49"/>
    </row>
    <row r="90" spans="2:22" s="1" customFormat="1" x14ac:dyDescent="0.25">
      <c r="Q90" s="96"/>
      <c r="R90" s="49"/>
      <c r="S90" s="49"/>
    </row>
    <row r="91" spans="2:22" s="1" customFormat="1" x14ac:dyDescent="0.25">
      <c r="Q91" s="96"/>
      <c r="R91" s="49"/>
      <c r="S91" s="49"/>
    </row>
    <row r="92" spans="2:22" s="1" customFormat="1" x14ac:dyDescent="0.25">
      <c r="Q92" s="96"/>
      <c r="R92" s="49"/>
      <c r="S92" s="49"/>
    </row>
    <row r="93" spans="2:22" s="1" customFormat="1" x14ac:dyDescent="0.25">
      <c r="Q93" s="96"/>
      <c r="R93" s="49"/>
      <c r="S93" s="49"/>
    </row>
    <row r="94" spans="2:22" s="1" customFormat="1" x14ac:dyDescent="0.25">
      <c r="Q94" s="96"/>
      <c r="R94" s="49"/>
      <c r="S94" s="49"/>
    </row>
    <row r="95" spans="2:22" s="1" customFormat="1" x14ac:dyDescent="0.25">
      <c r="Q95" s="96"/>
      <c r="R95" s="49"/>
      <c r="S95" s="49"/>
    </row>
    <row r="96" spans="2:22" s="1" customFormat="1" x14ac:dyDescent="0.25">
      <c r="Q96" s="96"/>
      <c r="R96" s="49"/>
      <c r="S96" s="49"/>
    </row>
    <row r="97" spans="17:19" s="1" customFormat="1" x14ac:dyDescent="0.25">
      <c r="Q97" s="96"/>
      <c r="R97" s="49"/>
      <c r="S97" s="49"/>
    </row>
    <row r="98" spans="17:19" s="1" customFormat="1" x14ac:dyDescent="0.25">
      <c r="Q98" s="96"/>
      <c r="R98" s="49"/>
      <c r="S98" s="49"/>
    </row>
    <row r="99" spans="17:19" s="1" customFormat="1" x14ac:dyDescent="0.25">
      <c r="Q99" s="96"/>
      <c r="R99" s="49"/>
      <c r="S99" s="49"/>
    </row>
    <row r="100" spans="17:19" s="1" customFormat="1" x14ac:dyDescent="0.25">
      <c r="Q100" s="96"/>
      <c r="R100" s="49"/>
      <c r="S100" s="49"/>
    </row>
    <row r="101" spans="17:19" s="1" customFormat="1" x14ac:dyDescent="0.25">
      <c r="Q101" s="96"/>
      <c r="R101" s="49"/>
      <c r="S101" s="49"/>
    </row>
    <row r="102" spans="17:19" s="1" customFormat="1" x14ac:dyDescent="0.25">
      <c r="Q102" s="96"/>
      <c r="R102" s="49"/>
      <c r="S102" s="49"/>
    </row>
    <row r="103" spans="17:19" s="1" customFormat="1" x14ac:dyDescent="0.25">
      <c r="Q103" s="96"/>
      <c r="R103" s="49"/>
      <c r="S103" s="49"/>
    </row>
    <row r="104" spans="17:19" s="1" customFormat="1" x14ac:dyDescent="0.25">
      <c r="Q104" s="96"/>
      <c r="R104" s="49"/>
      <c r="S104" s="49"/>
    </row>
    <row r="105" spans="17:19" s="1" customFormat="1" x14ac:dyDescent="0.25">
      <c r="Q105" s="96"/>
      <c r="R105" s="49"/>
      <c r="S105" s="49"/>
    </row>
    <row r="106" spans="17:19" s="1" customFormat="1" x14ac:dyDescent="0.25">
      <c r="Q106" s="96"/>
      <c r="R106" s="49"/>
      <c r="S106" s="49"/>
    </row>
    <row r="107" spans="17:19" s="1" customFormat="1" x14ac:dyDescent="0.25">
      <c r="Q107" s="96"/>
      <c r="R107" s="49"/>
      <c r="S107" s="49"/>
    </row>
    <row r="108" spans="17:19" s="1" customFormat="1" x14ac:dyDescent="0.25">
      <c r="Q108" s="96"/>
      <c r="R108" s="49"/>
      <c r="S108" s="49"/>
    </row>
    <row r="109" spans="17:19" s="1" customFormat="1" x14ac:dyDescent="0.25">
      <c r="Q109" s="96"/>
      <c r="R109" s="49"/>
      <c r="S109" s="49"/>
    </row>
    <row r="110" spans="17:19" s="1" customFormat="1" x14ac:dyDescent="0.25">
      <c r="Q110" s="96"/>
      <c r="R110" s="49"/>
      <c r="S110" s="49"/>
    </row>
    <row r="111" spans="17:19" s="1" customFormat="1" x14ac:dyDescent="0.25">
      <c r="Q111" s="96"/>
      <c r="R111" s="49"/>
      <c r="S111" s="49"/>
    </row>
    <row r="112" spans="17:19" s="1" customFormat="1" x14ac:dyDescent="0.25">
      <c r="Q112" s="96"/>
      <c r="R112" s="49"/>
      <c r="S112" s="49"/>
    </row>
    <row r="113" spans="17:19" s="1" customFormat="1" x14ac:dyDescent="0.25">
      <c r="Q113" s="96"/>
      <c r="R113" s="49"/>
      <c r="S113" s="49"/>
    </row>
    <row r="114" spans="17:19" s="1" customFormat="1" x14ac:dyDescent="0.25">
      <c r="Q114" s="96"/>
      <c r="R114" s="49"/>
      <c r="S114" s="49"/>
    </row>
    <row r="115" spans="17:19" s="1" customFormat="1" x14ac:dyDescent="0.25">
      <c r="Q115" s="96"/>
      <c r="R115" s="49"/>
      <c r="S115" s="49"/>
    </row>
    <row r="116" spans="17:19" s="1" customFormat="1" x14ac:dyDescent="0.25">
      <c r="Q116" s="96"/>
      <c r="R116" s="49"/>
      <c r="S116" s="49"/>
    </row>
    <row r="117" spans="17:19" s="1" customFormat="1" x14ac:dyDescent="0.25">
      <c r="Q117" s="96"/>
      <c r="R117" s="49"/>
      <c r="S117" s="49"/>
    </row>
    <row r="118" spans="17:19" s="1" customFormat="1" x14ac:dyDescent="0.25">
      <c r="Q118" s="96"/>
      <c r="R118" s="49"/>
      <c r="S118" s="49"/>
    </row>
    <row r="119" spans="17:19" s="1" customFormat="1" x14ac:dyDescent="0.25">
      <c r="Q119" s="96"/>
      <c r="R119" s="49"/>
      <c r="S119" s="49"/>
    </row>
    <row r="120" spans="17:19" s="1" customFormat="1" x14ac:dyDescent="0.25">
      <c r="Q120" s="96"/>
      <c r="R120" s="49"/>
      <c r="S120" s="49"/>
    </row>
    <row r="121" spans="17:19" s="1" customFormat="1" x14ac:dyDescent="0.25">
      <c r="Q121" s="96"/>
      <c r="R121" s="49"/>
      <c r="S121" s="49"/>
    </row>
    <row r="122" spans="17:19" s="1" customFormat="1" x14ac:dyDescent="0.25">
      <c r="Q122" s="96"/>
      <c r="R122" s="49"/>
      <c r="S122" s="49"/>
    </row>
    <row r="123" spans="17:19" s="1" customFormat="1" x14ac:dyDescent="0.25">
      <c r="Q123" s="96"/>
      <c r="R123" s="49"/>
      <c r="S123" s="49"/>
    </row>
    <row r="124" spans="17:19" s="1" customFormat="1" x14ac:dyDescent="0.25">
      <c r="Q124" s="96"/>
      <c r="R124" s="49"/>
      <c r="S124" s="49"/>
    </row>
    <row r="125" spans="17:19" s="1" customFormat="1" x14ac:dyDescent="0.25">
      <c r="Q125" s="96"/>
      <c r="R125" s="49"/>
      <c r="S125" s="49"/>
    </row>
    <row r="126" spans="17:19" s="1" customFormat="1" x14ac:dyDescent="0.25">
      <c r="Q126" s="96"/>
      <c r="R126" s="49"/>
      <c r="S126" s="49"/>
    </row>
    <row r="127" spans="17:19" s="1" customFormat="1" x14ac:dyDescent="0.25">
      <c r="Q127" s="96"/>
      <c r="R127" s="49"/>
      <c r="S127" s="49"/>
    </row>
    <row r="128" spans="17:19" s="1" customFormat="1" x14ac:dyDescent="0.25">
      <c r="Q128" s="96"/>
      <c r="R128" s="49"/>
      <c r="S128" s="49"/>
    </row>
    <row r="129" spans="17:19" s="1" customFormat="1" x14ac:dyDescent="0.25">
      <c r="Q129" s="96"/>
      <c r="R129" s="49"/>
      <c r="S129" s="49"/>
    </row>
    <row r="130" spans="17:19" s="1" customFormat="1" x14ac:dyDescent="0.25">
      <c r="Q130" s="96"/>
      <c r="R130" s="49"/>
      <c r="S130" s="49"/>
    </row>
    <row r="131" spans="17:19" s="1" customFormat="1" x14ac:dyDescent="0.25">
      <c r="Q131" s="96"/>
      <c r="R131" s="49"/>
      <c r="S131" s="49"/>
    </row>
    <row r="132" spans="17:19" s="1" customFormat="1" x14ac:dyDescent="0.25">
      <c r="Q132" s="96"/>
      <c r="R132" s="49"/>
      <c r="S132" s="49"/>
    </row>
    <row r="133" spans="17:19" s="1" customFormat="1" x14ac:dyDescent="0.25">
      <c r="Q133" s="96"/>
      <c r="R133" s="49"/>
      <c r="S133" s="49"/>
    </row>
    <row r="134" spans="17:19" s="1" customFormat="1" x14ac:dyDescent="0.25">
      <c r="Q134" s="96"/>
      <c r="R134" s="49"/>
      <c r="S134" s="49"/>
    </row>
    <row r="135" spans="17:19" s="1" customFormat="1" x14ac:dyDescent="0.25">
      <c r="Q135" s="96"/>
      <c r="R135" s="49"/>
      <c r="S135" s="49"/>
    </row>
    <row r="136" spans="17:19" s="1" customFormat="1" x14ac:dyDescent="0.25">
      <c r="Q136" s="96"/>
      <c r="R136" s="49"/>
      <c r="S136" s="49"/>
    </row>
    <row r="137" spans="17:19" s="1" customFormat="1" x14ac:dyDescent="0.25">
      <c r="Q137" s="96"/>
      <c r="R137" s="49"/>
      <c r="S137" s="49"/>
    </row>
    <row r="138" spans="17:19" s="1" customFormat="1" x14ac:dyDescent="0.25">
      <c r="Q138" s="96"/>
      <c r="R138" s="49"/>
      <c r="S138" s="49"/>
    </row>
    <row r="139" spans="17:19" s="1" customFormat="1" x14ac:dyDescent="0.25">
      <c r="Q139" s="96"/>
      <c r="R139" s="49"/>
      <c r="S139" s="49"/>
    </row>
    <row r="140" spans="17:19" s="1" customFormat="1" x14ac:dyDescent="0.25">
      <c r="Q140" s="96"/>
      <c r="R140" s="49"/>
      <c r="S140" s="49"/>
    </row>
    <row r="141" spans="17:19" s="1" customFormat="1" x14ac:dyDescent="0.25">
      <c r="Q141" s="96"/>
      <c r="R141" s="49"/>
      <c r="S141" s="49"/>
    </row>
    <row r="142" spans="17:19" s="1" customFormat="1" x14ac:dyDescent="0.25">
      <c r="Q142" s="96"/>
      <c r="R142" s="49"/>
      <c r="S142" s="49"/>
    </row>
    <row r="143" spans="17:19" s="1" customFormat="1" x14ac:dyDescent="0.25">
      <c r="Q143" s="96"/>
      <c r="R143" s="49"/>
      <c r="S143" s="49"/>
    </row>
    <row r="144" spans="17:19" s="1" customFormat="1" x14ac:dyDescent="0.25">
      <c r="Q144" s="96"/>
      <c r="R144" s="49"/>
      <c r="S144" s="49"/>
    </row>
    <row r="145" spans="17:19" s="1" customFormat="1" x14ac:dyDescent="0.25">
      <c r="Q145" s="96"/>
      <c r="R145" s="49"/>
      <c r="S145" s="49"/>
    </row>
    <row r="146" spans="17:19" s="1" customFormat="1" x14ac:dyDescent="0.25">
      <c r="Q146" s="96"/>
      <c r="R146" s="49"/>
      <c r="S146" s="49"/>
    </row>
    <row r="147" spans="17:19" s="1" customFormat="1" x14ac:dyDescent="0.25">
      <c r="Q147" s="96"/>
      <c r="R147" s="49"/>
      <c r="S147" s="49"/>
    </row>
    <row r="148" spans="17:19" s="1" customFormat="1" x14ac:dyDescent="0.25">
      <c r="Q148" s="96"/>
      <c r="R148" s="49"/>
      <c r="S148" s="49"/>
    </row>
    <row r="149" spans="17:19" s="1" customFormat="1" x14ac:dyDescent="0.25">
      <c r="Q149" s="96"/>
      <c r="R149" s="49"/>
      <c r="S149" s="49"/>
    </row>
    <row r="150" spans="17:19" s="1" customFormat="1" x14ac:dyDescent="0.25">
      <c r="Q150" s="96"/>
      <c r="R150" s="49"/>
      <c r="S150" s="49"/>
    </row>
    <row r="151" spans="17:19" s="1" customFormat="1" x14ac:dyDescent="0.25">
      <c r="Q151" s="96"/>
      <c r="R151" s="49"/>
      <c r="S151" s="49"/>
    </row>
    <row r="152" spans="17:19" s="1" customFormat="1" x14ac:dyDescent="0.25">
      <c r="Q152" s="96"/>
      <c r="R152" s="49"/>
      <c r="S152" s="49"/>
    </row>
    <row r="153" spans="17:19" s="1" customFormat="1" x14ac:dyDescent="0.25">
      <c r="Q153" s="96"/>
      <c r="R153" s="49"/>
      <c r="S153" s="49"/>
    </row>
    <row r="154" spans="17:19" s="1" customFormat="1" x14ac:dyDescent="0.25">
      <c r="Q154" s="96"/>
      <c r="R154" s="49"/>
      <c r="S154" s="49"/>
    </row>
    <row r="155" spans="17:19" s="1" customFormat="1" x14ac:dyDescent="0.25">
      <c r="Q155" s="96"/>
      <c r="R155" s="49"/>
      <c r="S155" s="49"/>
    </row>
    <row r="156" spans="17:19" s="1" customFormat="1" x14ac:dyDescent="0.25">
      <c r="Q156" s="96"/>
      <c r="R156" s="49"/>
      <c r="S156" s="49"/>
    </row>
    <row r="157" spans="17:19" s="1" customFormat="1" x14ac:dyDescent="0.25">
      <c r="Q157" s="96"/>
      <c r="R157" s="49"/>
      <c r="S157" s="49"/>
    </row>
    <row r="158" spans="17:19" s="1" customFormat="1" x14ac:dyDescent="0.25">
      <c r="Q158" s="96"/>
      <c r="R158" s="49"/>
      <c r="S158" s="49"/>
    </row>
    <row r="159" spans="17:19" s="1" customFormat="1" x14ac:dyDescent="0.25">
      <c r="Q159" s="96"/>
      <c r="R159" s="49"/>
      <c r="S159" s="49"/>
    </row>
    <row r="160" spans="17:19" s="1" customFormat="1" x14ac:dyDescent="0.25">
      <c r="Q160" s="96"/>
      <c r="R160" s="49"/>
      <c r="S160" s="49"/>
    </row>
    <row r="161" spans="17:19" s="1" customFormat="1" x14ac:dyDescent="0.25">
      <c r="Q161" s="96"/>
      <c r="R161" s="49"/>
      <c r="S161" s="49"/>
    </row>
    <row r="162" spans="17:19" s="1" customFormat="1" x14ac:dyDescent="0.25">
      <c r="Q162" s="96"/>
      <c r="R162" s="49"/>
      <c r="S162" s="49"/>
    </row>
    <row r="163" spans="17:19" s="1" customFormat="1" x14ac:dyDescent="0.25">
      <c r="Q163" s="96"/>
      <c r="R163" s="49"/>
      <c r="S163" s="49"/>
    </row>
    <row r="164" spans="17:19" s="1" customFormat="1" x14ac:dyDescent="0.25">
      <c r="Q164" s="96"/>
      <c r="R164" s="49"/>
      <c r="S164" s="49"/>
    </row>
    <row r="165" spans="17:19" s="1" customFormat="1" x14ac:dyDescent="0.25">
      <c r="Q165" s="96"/>
      <c r="R165" s="49"/>
      <c r="S165" s="49"/>
    </row>
    <row r="166" spans="17:19" s="1" customFormat="1" x14ac:dyDescent="0.25">
      <c r="Q166" s="96"/>
      <c r="R166" s="49"/>
      <c r="S166" s="49"/>
    </row>
    <row r="167" spans="17:19" s="1" customFormat="1" x14ac:dyDescent="0.25">
      <c r="Q167" s="96"/>
      <c r="R167" s="49"/>
      <c r="S167" s="49"/>
    </row>
    <row r="168" spans="17:19" s="1" customFormat="1" x14ac:dyDescent="0.25">
      <c r="Q168" s="96"/>
      <c r="R168" s="49"/>
      <c r="S168" s="49"/>
    </row>
    <row r="169" spans="17:19" s="1" customFormat="1" x14ac:dyDescent="0.25">
      <c r="Q169" s="96"/>
      <c r="R169" s="49"/>
      <c r="S169" s="49"/>
    </row>
  </sheetData>
  <mergeCells count="154">
    <mergeCell ref="B2:Q5"/>
    <mergeCell ref="I6:J6"/>
    <mergeCell ref="C7:D7"/>
    <mergeCell ref="E7:G7"/>
    <mergeCell ref="C8:D8"/>
    <mergeCell ref="E8:G8"/>
    <mergeCell ref="C9:D9"/>
    <mergeCell ref="E9:G9"/>
    <mergeCell ref="B11:Q11"/>
    <mergeCell ref="B12:E13"/>
    <mergeCell ref="F12:G13"/>
    <mergeCell ref="H12:H13"/>
    <mergeCell ref="I12:I13"/>
    <mergeCell ref="J12:J13"/>
    <mergeCell ref="K12:K13"/>
    <mergeCell ref="L12:L13"/>
    <mergeCell ref="C15:E15"/>
    <mergeCell ref="F15:G15"/>
    <mergeCell ref="P15:Q15"/>
    <mergeCell ref="C16:E16"/>
    <mergeCell ref="F16:G16"/>
    <mergeCell ref="P16:Q16"/>
    <mergeCell ref="M12:M13"/>
    <mergeCell ref="N12:N13"/>
    <mergeCell ref="O12:O13"/>
    <mergeCell ref="P12:Q13"/>
    <mergeCell ref="C14:E14"/>
    <mergeCell ref="F14:G14"/>
    <mergeCell ref="P14:Q14"/>
    <mergeCell ref="G21:K21"/>
    <mergeCell ref="G22:K22"/>
    <mergeCell ref="G23:K23"/>
    <mergeCell ref="G24:K24"/>
    <mergeCell ref="G25:K25"/>
    <mergeCell ref="B26:O26"/>
    <mergeCell ref="C17:E17"/>
    <mergeCell ref="F17:G17"/>
    <mergeCell ref="P17:Q17"/>
    <mergeCell ref="B18:Q18"/>
    <mergeCell ref="H19:L19"/>
    <mergeCell ref="G20:K20"/>
    <mergeCell ref="B30:C30"/>
    <mergeCell ref="E30:J30"/>
    <mergeCell ref="O30:P30"/>
    <mergeCell ref="F31:J31"/>
    <mergeCell ref="O31:P31"/>
    <mergeCell ref="F32:J32"/>
    <mergeCell ref="O32:P32"/>
    <mergeCell ref="P26:Q26"/>
    <mergeCell ref="B28:C29"/>
    <mergeCell ref="D28:D29"/>
    <mergeCell ref="E28:E29"/>
    <mergeCell ref="F28:J29"/>
    <mergeCell ref="K28:K29"/>
    <mergeCell ref="N28:N29"/>
    <mergeCell ref="O28:P29"/>
    <mergeCell ref="Q28:Q29"/>
    <mergeCell ref="F36:J36"/>
    <mergeCell ref="O36:P36"/>
    <mergeCell ref="B37:C37"/>
    <mergeCell ref="E37:J37"/>
    <mergeCell ref="O37:P37"/>
    <mergeCell ref="F38:J38"/>
    <mergeCell ref="O38:P38"/>
    <mergeCell ref="F33:J33"/>
    <mergeCell ref="O33:P33"/>
    <mergeCell ref="F34:J34"/>
    <mergeCell ref="O34:P34"/>
    <mergeCell ref="F35:J35"/>
    <mergeCell ref="O35:P35"/>
    <mergeCell ref="F42:J42"/>
    <mergeCell ref="O42:P42"/>
    <mergeCell ref="F43:J43"/>
    <mergeCell ref="O43:P43"/>
    <mergeCell ref="F44:J44"/>
    <mergeCell ref="O44:P44"/>
    <mergeCell ref="F39:J39"/>
    <mergeCell ref="O39:P39"/>
    <mergeCell ref="F40:J40"/>
    <mergeCell ref="O40:P40"/>
    <mergeCell ref="F41:J41"/>
    <mergeCell ref="O41:P41"/>
    <mergeCell ref="F48:J48"/>
    <mergeCell ref="O48:P48"/>
    <mergeCell ref="F49:J49"/>
    <mergeCell ref="O49:P49"/>
    <mergeCell ref="F50:J50"/>
    <mergeCell ref="O50:P50"/>
    <mergeCell ref="F45:J45"/>
    <mergeCell ref="O45:P45"/>
    <mergeCell ref="F46:J46"/>
    <mergeCell ref="O46:P46"/>
    <mergeCell ref="F47:J47"/>
    <mergeCell ref="O47:P47"/>
    <mergeCell ref="F54:J54"/>
    <mergeCell ref="O54:P54"/>
    <mergeCell ref="B55:C55"/>
    <mergeCell ref="E55:J55"/>
    <mergeCell ref="O55:P55"/>
    <mergeCell ref="F56:J56"/>
    <mergeCell ref="O56:P56"/>
    <mergeCell ref="F51:J51"/>
    <mergeCell ref="O51:P51"/>
    <mergeCell ref="F52:J52"/>
    <mergeCell ref="O52:P52"/>
    <mergeCell ref="F53:J53"/>
    <mergeCell ref="O53:P53"/>
    <mergeCell ref="F60:J60"/>
    <mergeCell ref="O60:P60"/>
    <mergeCell ref="F61:J61"/>
    <mergeCell ref="O61:P61"/>
    <mergeCell ref="F62:J62"/>
    <mergeCell ref="O62:P62"/>
    <mergeCell ref="E57:J57"/>
    <mergeCell ref="O57:P57"/>
    <mergeCell ref="F58:J58"/>
    <mergeCell ref="O58:P58"/>
    <mergeCell ref="F59:J59"/>
    <mergeCell ref="O59:P59"/>
    <mergeCell ref="F66:J66"/>
    <mergeCell ref="O66:P66"/>
    <mergeCell ref="F67:J67"/>
    <mergeCell ref="O67:P67"/>
    <mergeCell ref="F68:J68"/>
    <mergeCell ref="O68:P68"/>
    <mergeCell ref="F63:J63"/>
    <mergeCell ref="O63:P63"/>
    <mergeCell ref="F64:J64"/>
    <mergeCell ref="O64:P64"/>
    <mergeCell ref="F65:J65"/>
    <mergeCell ref="O65:P65"/>
    <mergeCell ref="F72:J72"/>
    <mergeCell ref="O72:P72"/>
    <mergeCell ref="F73:J73"/>
    <mergeCell ref="O73:P73"/>
    <mergeCell ref="F74:J74"/>
    <mergeCell ref="O74:P74"/>
    <mergeCell ref="F69:J69"/>
    <mergeCell ref="O69:P69"/>
    <mergeCell ref="F70:J70"/>
    <mergeCell ref="O70:P70"/>
    <mergeCell ref="F71:J71"/>
    <mergeCell ref="O71:P71"/>
    <mergeCell ref="B78:M78"/>
    <mergeCell ref="O78:P78"/>
    <mergeCell ref="D80:K80"/>
    <mergeCell ref="B81:Q81"/>
    <mergeCell ref="B82:Q82"/>
    <mergeCell ref="F75:J75"/>
    <mergeCell ref="O75:P75"/>
    <mergeCell ref="F76:J76"/>
    <mergeCell ref="O76:P76"/>
    <mergeCell ref="F77:J77"/>
    <mergeCell ref="O77:P77"/>
  </mergeCells>
  <pageMargins left="0.51180599999999998" right="0.51180599999999998" top="0.78749999999999998" bottom="0.78749999999999998" header="0.315278" footer="0.315278"/>
  <pageSetup paperSize="9" scale="19" orientation="portrait" r:id="rId1"/>
  <rowBreaks count="1" manualBreakCount="1">
    <brk id="84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7C508F7943F47A9AE431D27A4AAEA" ma:contentTypeVersion="23" ma:contentTypeDescription="Crie um novo documento." ma:contentTypeScope="" ma:versionID="e379b946d0c3ce99bd4c3784e943947a">
  <xsd:schema xmlns:xsd="http://www.w3.org/2001/XMLSchema" xmlns:xs="http://www.w3.org/2001/XMLSchema" xmlns:p="http://schemas.microsoft.com/office/2006/metadata/properties" xmlns:ns1="http://schemas.microsoft.com/sharepoint/v3" xmlns:ns2="158b3b08-feb8-4691-b254-7880a54c1943" xmlns:ns3="e0f4049e-aa6f-4779-b314-4e6b53fb6095" targetNamespace="http://schemas.microsoft.com/office/2006/metadata/properties" ma:root="true" ma:fieldsID="82f66b64a964c8142201375429e060e6" ns1:_="" ns2:_="" ns3:_="">
    <xsd:import namespace="http://schemas.microsoft.com/sharepoint/v3"/>
    <xsd:import namespace="158b3b08-feb8-4691-b254-7880a54c1943"/>
    <xsd:import namespace="e0f4049e-aa6f-4779-b314-4e6b53fb6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Data_x002f_hor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b3b08-feb8-4691-b254-7880a54c1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7a9c149-240b-4054-b6f2-0d1c43562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_x002f_hora" ma:index="27" nillable="true" ma:displayName="Data/hora" ma:format="DateOnly" ma:internalName="Data_x002f_hora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049e-aa6f-4779-b314-4e6b53fb6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329bcc-346f-4dd5-a5a8-1417da98f914}" ma:internalName="TaxCatchAll" ma:showField="CatchAllData" ma:web="e0f4049e-aa6f-4779-b314-4e6b53fb6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0f4049e-aa6f-4779-b314-4e6b53fb6095" xsi:nil="true"/>
    <_Flow_SignoffStatus xmlns="158b3b08-feb8-4691-b254-7880a54c1943" xsi:nil="true"/>
    <lcf76f155ced4ddcb4097134ff3c332f xmlns="158b3b08-feb8-4691-b254-7880a54c1943">
      <Terms xmlns="http://schemas.microsoft.com/office/infopath/2007/PartnerControls"/>
    </lcf76f155ced4ddcb4097134ff3c332f>
    <Data_x002f_hora xmlns="158b3b08-feb8-4691-b254-7880a54c19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D0A58-44F7-4E89-A3D8-FB116AC25FA1}"/>
</file>

<file path=customXml/itemProps2.xml><?xml version="1.0" encoding="utf-8"?>
<ds:datastoreItem xmlns:ds="http://schemas.openxmlformats.org/officeDocument/2006/customXml" ds:itemID="{C5EC8DB8-5E5C-4A83-817D-7EBAD7F98D0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bde425c-53e3-4920-b79f-4b3e9e5e5444"/>
    <ds:schemaRef ds:uri="http://schemas.openxmlformats.org/package/2006/metadata/core-properties"/>
    <ds:schemaRef ds:uri="8ec5996e-a6c5-43c4-ad61-021b655237db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93ED1D2-088D-443A-83B6-8FE7941720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PROPOSTA DE PREÇO CONC</vt:lpstr>
      <vt:lpstr>'PROPOSTA DE PREÇO CONC'!Area_de_impressao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Flávio Augusto Monteiro dos Santos</dc:creator>
  <cp:lastModifiedBy>Flávio Augusto Monteiro dos Santos</cp:lastModifiedBy>
  <dcterms:created xsi:type="dcterms:W3CDTF">2026-01-09T19:53:55Z</dcterms:created>
  <dcterms:modified xsi:type="dcterms:W3CDTF">2026-01-09T20:00:29Z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0x010100E8A7C508F7943F47A9AE431D27A4AAEA</vt:lpwstr>
  </property>
  <property fmtid="{D5CDD505-2E9C-101B-9397-08002B2CF9AE}" pid="3" name="MediaServiceImageTags">
    <vt:lpwstr/>
  </property>
</Properties>
</file>