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lavio.monteiro\Desktop\"/>
    </mc:Choice>
  </mc:AlternateContent>
  <xr:revisionPtr revIDLastSave="0" documentId="13_ncr:1_{9802DEC4-A7CC-4845-81C3-6660A6639FAF}" xr6:coauthVersionLast="47" xr6:coauthVersionMax="47" xr10:uidLastSave="{00000000-0000-0000-0000-000000000000}"/>
  <bookViews>
    <workbookView xWindow="-108" yWindow="-108" windowWidth="23256" windowHeight="12576" xr2:uid="{74E73B9A-813C-479C-A08F-E362D9F4D5F3}"/>
  </bookViews>
  <sheets>
    <sheet name="PROPOSTA DE PREÇO CONC" sheetId="1" r:id="rId1"/>
  </sheets>
  <definedNames>
    <definedName name="_xlnm._FilterDatabase" localSheetId="0" hidden="1">'PROPOSTA DE PREÇO CONC'!$B$28:$R$82</definedName>
    <definedName name="_xlnm.Print_Area" localSheetId="0">'PROPOSTA DE PREÇO CONC'!$A$1:$Q$88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R57" i="1"/>
  <c r="N57" i="1"/>
  <c r="R56" i="1"/>
  <c r="N56" i="1"/>
  <c r="R55" i="1"/>
  <c r="R54" i="1"/>
  <c r="N54" i="1"/>
  <c r="R53" i="1"/>
  <c r="R52" i="1"/>
  <c r="R51" i="1"/>
  <c r="N51" i="1"/>
  <c r="R50" i="1"/>
  <c r="R49" i="1"/>
  <c r="N49" i="1"/>
  <c r="N48" i="1"/>
  <c r="O48" i="1" s="1"/>
  <c r="N47" i="1"/>
  <c r="N46" i="1"/>
  <c r="R45" i="1"/>
  <c r="N45" i="1"/>
  <c r="R44" i="1"/>
  <c r="R42" i="1"/>
  <c r="N42" i="1"/>
  <c r="R41" i="1"/>
  <c r="R40" i="1"/>
  <c r="R38" i="1"/>
  <c r="R37" i="1"/>
  <c r="N36" i="1"/>
  <c r="N35" i="1"/>
  <c r="N34" i="1"/>
  <c r="N33" i="1"/>
  <c r="R32" i="1"/>
  <c r="N32" i="1"/>
  <c r="R31" i="1"/>
  <c r="P17" i="1"/>
  <c r="P16" i="1"/>
  <c r="P15" i="1"/>
  <c r="P14" i="1"/>
  <c r="O47" i="1" l="1"/>
  <c r="O58" i="1"/>
  <c r="O66" i="1"/>
  <c r="O74" i="1"/>
  <c r="O61" i="1"/>
  <c r="O69" i="1"/>
  <c r="O77" i="1"/>
  <c r="O56" i="1"/>
  <c r="O62" i="1"/>
  <c r="O70" i="1"/>
  <c r="O78" i="1"/>
  <c r="O54" i="1"/>
  <c r="O59" i="1"/>
  <c r="O42" i="1"/>
  <c r="O60" i="1"/>
  <c r="O76" i="1"/>
  <c r="O45" i="1"/>
  <c r="O51" i="1"/>
  <c r="O63" i="1"/>
  <c r="O71" i="1"/>
  <c r="O79" i="1"/>
  <c r="O57" i="1"/>
  <c r="O64" i="1"/>
  <c r="O72" i="1"/>
  <c r="O80" i="1"/>
  <c r="O67" i="1"/>
  <c r="O75" i="1"/>
  <c r="O49" i="1"/>
  <c r="O68" i="1"/>
  <c r="O46" i="1"/>
  <c r="O65" i="1"/>
  <c r="O73" i="1"/>
  <c r="O81" i="1"/>
  <c r="O33" i="1"/>
  <c r="O34" i="1"/>
  <c r="O36" i="1"/>
  <c r="O32" i="1"/>
  <c r="O35" i="1"/>
  <c r="N37" i="1"/>
  <c r="O37" i="1" s="1"/>
  <c r="N40" i="1"/>
  <c r="O40" i="1" s="1"/>
  <c r="N52" i="1"/>
  <c r="O52" i="1" s="1"/>
  <c r="N31" i="1"/>
  <c r="O31" i="1" s="1"/>
  <c r="N50" i="1"/>
  <c r="O50" i="1" s="1"/>
  <c r="N38" i="1"/>
  <c r="O38" i="1" s="1"/>
  <c r="N41" i="1"/>
  <c r="O41" i="1" s="1"/>
  <c r="N44" i="1"/>
  <c r="O44" i="1" s="1"/>
  <c r="N55" i="1"/>
  <c r="O55" i="1" s="1"/>
  <c r="N53" i="1"/>
  <c r="O53" i="1" s="1"/>
  <c r="O30" i="1" l="1"/>
  <c r="O39" i="1"/>
  <c r="O43" i="1"/>
  <c r="O82" i="1" l="1"/>
  <c r="Q30" i="1" s="1"/>
  <c r="Q75" i="1" l="1"/>
  <c r="Q64" i="1"/>
  <c r="Q49" i="1"/>
  <c r="Q34" i="1"/>
  <c r="Q68" i="1"/>
  <c r="Q57" i="1"/>
  <c r="Q72" i="1"/>
  <c r="Q63" i="1"/>
  <c r="Q46" i="1"/>
  <c r="Q76" i="1"/>
  <c r="Q58" i="1"/>
  <c r="Q80" i="1"/>
  <c r="Q71" i="1"/>
  <c r="Q61" i="1"/>
  <c r="Q54" i="1"/>
  <c r="Q66" i="1"/>
  <c r="Q48" i="1"/>
  <c r="Q35" i="1"/>
  <c r="Q69" i="1"/>
  <c r="Q73" i="1"/>
  <c r="Q74" i="1"/>
  <c r="Q79" i="1"/>
  <c r="Q47" i="1"/>
  <c r="Q32" i="1"/>
  <c r="Q56" i="1"/>
  <c r="Q65" i="1"/>
  <c r="Q45" i="1"/>
  <c r="Q62" i="1"/>
  <c r="Q33" i="1"/>
  <c r="Q59" i="1"/>
  <c r="Q81" i="1"/>
  <c r="Q77" i="1"/>
  <c r="Q70" i="1"/>
  <c r="Q42" i="1"/>
  <c r="Q67" i="1"/>
  <c r="Q51" i="1"/>
  <c r="Q36" i="1"/>
  <c r="Q78" i="1"/>
  <c r="Q60" i="1"/>
  <c r="Q31" i="1"/>
  <c r="Q44" i="1"/>
  <c r="Q41" i="1"/>
  <c r="Q52" i="1"/>
  <c r="Q53" i="1"/>
  <c r="Q38" i="1"/>
  <c r="Q55" i="1"/>
  <c r="Q40" i="1"/>
  <c r="Q50" i="1"/>
  <c r="Q37" i="1"/>
  <c r="Q43" i="1"/>
  <c r="Q39" i="1"/>
  <c r="Q82" i="1" l="1"/>
</calcChain>
</file>

<file path=xl/sharedStrings.xml><?xml version="1.0" encoding="utf-8"?>
<sst xmlns="http://schemas.openxmlformats.org/spreadsheetml/2006/main" count="355" uniqueCount="242">
  <si>
    <t>DETALHAMENTO DA PROPOSTA DE PREÇO</t>
  </si>
  <si>
    <t>ATO nº</t>
  </si>
  <si>
    <t>Razão Social:</t>
  </si>
  <si>
    <t>Data:</t>
  </si>
  <si>
    <t>CNPJ:</t>
  </si>
  <si>
    <t>Responsável Legal:</t>
  </si>
  <si>
    <t>DEFINIÇÃO DOS FATORES K</t>
  </si>
  <si>
    <t>ITEM</t>
  </si>
  <si>
    <t>DESCRIÇÃO</t>
  </si>
  <si>
    <t>ES</t>
  </si>
  <si>
    <t>ESA</t>
  </si>
  <si>
    <t>ARDF</t>
  </si>
  <si>
    <t>LUCRO</t>
  </si>
  <si>
    <t>PIS</t>
  </si>
  <si>
    <t>COFINS</t>
  </si>
  <si>
    <t>ISS</t>
  </si>
  <si>
    <t>DFL</t>
  </si>
  <si>
    <t>CÁLCULO DO FATOR K</t>
  </si>
  <si>
    <t>K1</t>
  </si>
  <si>
    <t>APLICADO À EQUIPE TÉCNICA PERMANENTE</t>
  </si>
  <si>
    <t>K1 = [(1+ES+ARDF)*(1+L)*(1+DFL)]</t>
  </si>
  <si>
    <t>K2</t>
  </si>
  <si>
    <t>APLICADO À CONSULTORES EXTERNOS</t>
  </si>
  <si>
    <t>K2 = [(1+ESA+ARDF)*(1+L)*(1+DFL)]</t>
  </si>
  <si>
    <t> </t>
  </si>
  <si>
    <t>K3</t>
  </si>
  <si>
    <t>APLICADO À SERVIÇO DE APOIO TÉCNICO</t>
  </si>
  <si>
    <t>K3 = (1+L)*(1+DFL)</t>
  </si>
  <si>
    <t>K4</t>
  </si>
  <si>
    <t>APLICADO À DISPESAS DIRETAS</t>
  </si>
  <si>
    <t>OBSERVAÇÕES</t>
  </si>
  <si>
    <t>Item 1.</t>
  </si>
  <si>
    <t xml:space="preserve">Para as fórumulas dos fatores K, conforme Acórdão ANA 1787/2011, considera-se: </t>
  </si>
  <si>
    <t>ES = ENCARGOS SOCIAIS</t>
  </si>
  <si>
    <t>ESA = ENCARGOS SOCIAIS SOBRE RPA</t>
  </si>
  <si>
    <t>ARDF = ADMINISTRAÇÃO, RISCO E DESPESAS FINANCEIRAS</t>
  </si>
  <si>
    <t>L = LUCRO</t>
  </si>
  <si>
    <t>DFL = DESPESAS FISCAIS LEGAIS</t>
  </si>
  <si>
    <t>DFL = (PIS+COFINS+ISS)/(1-PIS+COFINS+ISS)</t>
  </si>
  <si>
    <t>ORÇAMENTO GERAL</t>
  </si>
  <si>
    <t>CÓDIGO</t>
  </si>
  <si>
    <t>FONTE</t>
  </si>
  <si>
    <t>ESPECIFICAÇÃO</t>
  </si>
  <si>
    <t>UNIDADE</t>
  </si>
  <si>
    <t>QUANTIDADE</t>
  </si>
  <si>
    <t>CUSTO UNITÁRIO</t>
  </si>
  <si>
    <t>CUSTO TOTAL (R$)</t>
  </si>
  <si>
    <t>PREÇO TOTAL 
(COM K)</t>
  </si>
  <si>
    <t xml:space="preserve">PESO </t>
  </si>
  <si>
    <t>R$</t>
  </si>
  <si>
    <t>EQUIPE TÉCNICA PERMANENTE  (aplica-se o FATOR K1)</t>
  </si>
  <si>
    <t>EQUIPE TÉCNICA CONSULTORES EXTERNOS (aplica-se o FATOR K2)</t>
  </si>
  <si>
    <t>DESPESAS DIRETAS COM SERVIÇOS (aplica-se o FATOR K4)</t>
  </si>
  <si>
    <t xml:space="preserve">VALOR TOTAL </t>
  </si>
  <si>
    <t>Na data da última assinatura</t>
  </si>
  <si>
    <t>1.1</t>
  </si>
  <si>
    <t>P8175</t>
  </si>
  <si>
    <t>DNIT</t>
  </si>
  <si>
    <t>COORDENADOR GERAL</t>
  </si>
  <si>
    <t xml:space="preserve">Responsável Técnico pela execução das macroatividades contratadas. Possui formação superior, experiência em coordenação de equipe e, pelo menos, 10 anos de formação. </t>
  </si>
  <si>
    <t>1.2</t>
  </si>
  <si>
    <t>P8174</t>
  </si>
  <si>
    <t>AUXILIAR I</t>
  </si>
  <si>
    <t xml:space="preserve">Apoia o Responsável técnico na execução de todas as macroatividades contratadas. Possui formação superior, experiência na área e, pelo menos, 5 anos de formação. </t>
  </si>
  <si>
    <t>1.3</t>
  </si>
  <si>
    <t>AUXILIAR II</t>
  </si>
  <si>
    <t>1.4</t>
  </si>
  <si>
    <t>AUXILIAR III</t>
  </si>
  <si>
    <t>1.5</t>
  </si>
  <si>
    <t>AUXILIAR IV</t>
  </si>
  <si>
    <t>1.6</t>
  </si>
  <si>
    <t>AUXILIAR V</t>
  </si>
  <si>
    <t>P8033</t>
  </si>
  <si>
    <t>SECRETÁRIO I</t>
  </si>
  <si>
    <t xml:space="preserve">Apoia a Equipe Permanente na execução das macroatividades contratadas. Possui formação básica e experiência na área. </t>
  </si>
  <si>
    <t>P8135</t>
  </si>
  <si>
    <t>SECRETÁRIO II</t>
  </si>
  <si>
    <t>2.1</t>
  </si>
  <si>
    <t xml:space="preserve">Responsável pelo "Projeto de Comunicação". Possui formação superior, experiência na área e, pelo menos, 5 anos de formação. </t>
  </si>
  <si>
    <t xml:space="preserve">Apoia a elaboração do "Projeto de Comunicação". Possui formação superior, experiência na área e, pelo menos, 5 anos de formação. </t>
  </si>
  <si>
    <t>2.2</t>
  </si>
  <si>
    <t xml:space="preserve">Responsável pela "Programação Técnica do evento". Possui formação superior, experiência na área e, pelo menos, 5 anos de formação. </t>
  </si>
  <si>
    <t>4.1</t>
  </si>
  <si>
    <t>E8889</t>
  </si>
  <si>
    <t>DNIT (BDI)</t>
  </si>
  <si>
    <t>LOCAÇÃO DE VEÍCULO TIPO CARRO</t>
  </si>
  <si>
    <t>Veículo leve até 72 CV não considera combustível, visto que este custo entra na composição do deslocamento</t>
  </si>
  <si>
    <t>4.2</t>
  </si>
  <si>
    <t>DIA</t>
  </si>
  <si>
    <t>AGEVAP</t>
  </si>
  <si>
    <t>DIÁRIA DE HOSPEDAGEM E ALIMENTAÇÃO</t>
  </si>
  <si>
    <t>Despesas com alimentação, hospedagem e custos não previstos com deslocamentos para cada microbacia</t>
  </si>
  <si>
    <t>4.3</t>
  </si>
  <si>
    <t>ESP</t>
  </si>
  <si>
    <t>Composição</t>
  </si>
  <si>
    <t>MOBILIZAÇÂO DO ESPAÇO PARA O EVENTO</t>
  </si>
  <si>
    <t>Despesa com locação, montagem e desmontagem de ambientes internos no espaço locado para o evento</t>
  </si>
  <si>
    <t>4.4</t>
  </si>
  <si>
    <t>TNG</t>
  </si>
  <si>
    <t>ARP/SEMAD</t>
  </si>
  <si>
    <t>LOCAÇÃO DE TENDA GRANDE</t>
  </si>
  <si>
    <t>Despesa com locação, montagem e desmontagem de tenda, piramidal, com medidas aproximadas de 8 x 8 m.</t>
  </si>
  <si>
    <t>4.5</t>
  </si>
  <si>
    <t>TNM</t>
  </si>
  <si>
    <t>LOCAÇÃO DE TENDA MÉDIA</t>
  </si>
  <si>
    <t>Despesa com locação, montagem e desmontagem de tenda, piramidal, com medidas aproximadas de 6 x 6 m.</t>
  </si>
  <si>
    <t>4.6</t>
  </si>
  <si>
    <t>LIB</t>
  </si>
  <si>
    <t>Cotação</t>
  </si>
  <si>
    <t>LOCAÇÃO  MESA</t>
  </si>
  <si>
    <t>Despesa com locação de mesas de aço com tampão de vidro</t>
  </si>
  <si>
    <t>4.7</t>
  </si>
  <si>
    <t>LOCAÇÃO CADEIRAS</t>
  </si>
  <si>
    <t>Despesa com locação de cadeira acolchoada</t>
  </si>
  <si>
    <t>4.8</t>
  </si>
  <si>
    <t>PLC</t>
  </si>
  <si>
    <t>LOCAÇÃO DE PALCO</t>
  </si>
  <si>
    <t>Despesa com locação de palco de estrutura metálica, com cobertura (s), medindo 6 x 4 m, com instalação e desmontagem especializada.</t>
  </si>
  <si>
    <t>4.9</t>
  </si>
  <si>
    <t>BXT</t>
  </si>
  <si>
    <t>LOCAÇÃO DE BOX TRUSS</t>
  </si>
  <si>
    <t>Despesa de locação de box truss, em estrutura q30.</t>
  </si>
  <si>
    <t>4.10</t>
  </si>
  <si>
    <t>EIR</t>
  </si>
  <si>
    <t>PONTOS DE ENERGIA, ILUMINAÇÃO E REDE</t>
  </si>
  <si>
    <t>Despesa de locação de equipamentos e insumos para eventos, ponto de energia, iluminação e rede.</t>
  </si>
  <si>
    <t>4.11</t>
  </si>
  <si>
    <t>LOCAÇÃO DE SOM</t>
  </si>
  <si>
    <t>Despesa de locação de sonorização para eventos, para até 50 pessoas.</t>
  </si>
  <si>
    <t>4.12</t>
  </si>
  <si>
    <t>LOCAÇÃO DE TELA LED</t>
  </si>
  <si>
    <t>Despesa de locação de tela de projeção 2 x 5 m grande.</t>
  </si>
  <si>
    <t>4.13</t>
  </si>
  <si>
    <t>LUM</t>
  </si>
  <si>
    <t>LOCAÇÃO DE ILUMINAÇÃO DE PALCO</t>
  </si>
  <si>
    <t>Despesa de locação de equipamentos e insumos para eventos, iluminação ponto de luz led/canhão.</t>
  </si>
  <si>
    <t>4.14</t>
  </si>
  <si>
    <t>MOBILIÁRIO DE PALCO E ILHAS</t>
  </si>
  <si>
    <t>Despesa com locação de púlpito, poltronas refinadas para palco, móveis decorativos em geral, poltronas e mesas e cadeiras acolchoadas para ilhas de descanso.</t>
  </si>
  <si>
    <t>4.15</t>
  </si>
  <si>
    <t>DEC</t>
  </si>
  <si>
    <t>DECORAÇÃO DE PALCO E RECEPÇÃO</t>
  </si>
  <si>
    <t>Serviço de decoração, iluminação decorativa em led, luz branca ou colorida, para decoração de ambientes como auditório, espaço de recepção, sala e outros, inclui montagem e desmontagem.</t>
  </si>
  <si>
    <t>4.16</t>
  </si>
  <si>
    <t>DEP</t>
  </si>
  <si>
    <t>DECORAÇÃO ELEMENTOS NATURAIS</t>
  </si>
  <si>
    <t>Fornecimento de arranjos, buquês e coroas de flores naturais, arranjo grande.</t>
  </si>
  <si>
    <t>4.17</t>
  </si>
  <si>
    <t>LON</t>
  </si>
  <si>
    <t>LONA PARA DECORAÇÃO</t>
  </si>
  <si>
    <t>Confecção de fundo de palco, em lona, fosca, formato 5 x 3,5 m, impressão digital colorida policromia 6/0 cores.</t>
  </si>
  <si>
    <t>4.18</t>
  </si>
  <si>
    <t>LONA PARA BACKDROP</t>
  </si>
  <si>
    <t>Confecção de lona, para backdrop</t>
  </si>
  <si>
    <t>4.19</t>
  </si>
  <si>
    <t>INT</t>
  </si>
  <si>
    <t>SERVIÇO DE INTERNET PARA EVENTO</t>
  </si>
  <si>
    <t>Despesa com locação de serviço de internet para eventos, serviços de uplink : para realizar serviços de transmissão/recepção de sinais de áudio vídeo e dados.</t>
  </si>
  <si>
    <t>4.20</t>
  </si>
  <si>
    <t>CRD</t>
  </si>
  <si>
    <t>SERVIÇO DE CREDENCIAMENTO</t>
  </si>
  <si>
    <t>Díaria para o serviço de recepcionista de evento diurno. Carga horária de 8h, com vales refeição e transporte.</t>
  </si>
  <si>
    <t>4.21</t>
  </si>
  <si>
    <t>CRA</t>
  </si>
  <si>
    <t>CREDENCIAL E CRACHÁ</t>
  </si>
  <si>
    <t>Confecção de crachá, em pvc, com medidas aproximadas de 86 x 54 mm, impressão colorida.</t>
  </si>
  <si>
    <t>4.22</t>
  </si>
  <si>
    <t>MCM</t>
  </si>
  <si>
    <t>SERVIÇO DE MESTRE DE CERIMÔNIA</t>
  </si>
  <si>
    <t>Diária de mestre de cerimônia, carga horária diária de 8 h. Carga horária de 8h, com vales refeição e transporte.</t>
  </si>
  <si>
    <t>4.23</t>
  </si>
  <si>
    <t>SERVIÇO DE INTERPRETAÇÃO LIBRAS</t>
  </si>
  <si>
    <t>Diária do profissional intérprete de LIBRAS. Carga horária diária de 8 h. Carga horária de 8h, com vales refeição e transporte.</t>
  </si>
  <si>
    <t>4.24</t>
  </si>
  <si>
    <t>PLT</t>
  </si>
  <si>
    <t>SERVIÇO DE PALESTRANTE</t>
  </si>
  <si>
    <t>Diária de profissional palestrante (renome nacional).</t>
  </si>
  <si>
    <t>4.25</t>
  </si>
  <si>
    <t>ATI</t>
  </si>
  <si>
    <t>LOCAÇÃO DE ATRAÇÃO INTERATIVA</t>
  </si>
  <si>
    <t>Despesa com locação de equipamento completo de interatividade para todo o período do evento (realidade virtual, estimulo sensorial, multimídia). Montagem, manutenção e desmontagem do equipamento. Não inclui brinde</t>
  </si>
  <si>
    <t>4.26</t>
  </si>
  <si>
    <t>MTI</t>
  </si>
  <si>
    <t>SERVIÇO DE MONITORIA PARA INTERATIVIDADE</t>
  </si>
  <si>
    <t>Diária do profissional responsável pelo monitoramento e gestão de público para uso das atrações interativas. Carga horária de 8h, com vales refeição e transporte.</t>
  </si>
  <si>
    <t>4.27</t>
  </si>
  <si>
    <t>COF</t>
  </si>
  <si>
    <t>COFFE-BREAK</t>
  </si>
  <si>
    <t>Fornecimento de café e lanche individual com itens diversos, preparados e servidos localmente. Inclui no mínimo café, leite, três opções de suco, tres opções de frutas da estação, tres opções de bolos, três opções de pães recheados e com cobertura e três opções de frios. Inclui opções sem lactose, sem glúten e vegana. Considera o devido acondicionamento em atenção às normas da vigilância sanitária, com fornecimento de equipamentos e insumos para serviço de copa para eventos (toalha de mesa, talheres, copos, xícaras, jarras e vasilames) e gestão de resíduos.</t>
  </si>
  <si>
    <t>4.28</t>
  </si>
  <si>
    <t>AMÇ</t>
  </si>
  <si>
    <t>ALMOÇO</t>
  </si>
  <si>
    <t>Fornecimento de almoço individual (inclui entrada, prato principal com três opções de cardápio, três opções de acompanhamento líquido e tres tipos de sobremesa), preparados e servidos localmente. Inclui opções sem lactose, sem glúten e vegana. Considera o devido acondicionamento em atenção às normas da vigilância sanitária, com fornecimento de utensílios (pratos, talheres e copos reutilizáveis) e gestão de resíduos.</t>
  </si>
  <si>
    <t>4.29</t>
  </si>
  <si>
    <t>CPE</t>
  </si>
  <si>
    <t>SERVIÇO DE COPEIRA</t>
  </si>
  <si>
    <t>Diária para o serviço de copeira. Carga horária de 8h, com vales refeição e transporte.</t>
  </si>
  <si>
    <t>4.30</t>
  </si>
  <si>
    <t>AGA</t>
  </si>
  <si>
    <t>ÁGUA MINERAL</t>
  </si>
  <si>
    <t>Fornecimento de água, tratada e canalizada para eventos, filtrada ou mineral.</t>
  </si>
  <si>
    <t>4.31</t>
  </si>
  <si>
    <t>LIX</t>
  </si>
  <si>
    <t>LIXEIRA PARA COLETA SELETIVA</t>
  </si>
  <si>
    <t>Lixeira, em plástico, capacidade aproximada para 50 l, com tampa e com pedal(is).</t>
  </si>
  <si>
    <t>4.32</t>
  </si>
  <si>
    <t>CAMISA EPI</t>
  </si>
  <si>
    <t>Fornecimento de EPI (camisa de manga longa proteção UV)</t>
  </si>
  <si>
    <t>4.33</t>
  </si>
  <si>
    <t>BONÉ EPI</t>
  </si>
  <si>
    <t>Fornecimento de EPI (Boné proteção UV)</t>
  </si>
  <si>
    <t>4.34</t>
  </si>
  <si>
    <t>CAV</t>
  </si>
  <si>
    <t>SINDCINE</t>
  </si>
  <si>
    <t>CAPTAÇÃO DE ÁUDIO E VÍDEO</t>
  </si>
  <si>
    <t>Diária para o serviço de captação de áudio e vídeo (operador, deslocamento e equipamento)</t>
  </si>
  <si>
    <t>4.35</t>
  </si>
  <si>
    <t>BRG</t>
  </si>
  <si>
    <t>SERVIÇO DE BRIGADA E RESGATE</t>
  </si>
  <si>
    <t>Diária para o serviço de brigada contra incêndio, resgate e controle de multidão. Profissional capacitado, regulamentado e com os devidos EPIs. Carga horária de 8h, com vales refeição e transporte.</t>
  </si>
  <si>
    <t>4.36</t>
  </si>
  <si>
    <t>LMP</t>
  </si>
  <si>
    <t>SERVIÇO DE LIMPEZA</t>
  </si>
  <si>
    <t>Diária para o serviço de limpeza e coleta seletiva de resíduos. Profissional capacitado, regulamentado e com os devidos EPIs. Carga horária de 8h, com vales refeição e transporte.</t>
  </si>
  <si>
    <t>4.37</t>
  </si>
  <si>
    <t>SEG</t>
  </si>
  <si>
    <t>SERVIÇO DE SEGURANÇA</t>
  </si>
  <si>
    <t>Diária para o serviço de segurança patrimonial e de público. Profissional capacitado, regulamentado e com os devidos EPIs. Carga horária de 8h, com vales refeição e transporte.</t>
  </si>
  <si>
    <t>4.38</t>
  </si>
  <si>
    <t>AMB</t>
  </si>
  <si>
    <t>ALUGUEL DE AMBULÂNCIA</t>
  </si>
  <si>
    <t xml:space="preserve">Despesa com locação de ambulância para eventos de médio/grande porte. Inclui custo com os profissinais socorristas. </t>
  </si>
  <si>
    <t>hora</t>
  </si>
  <si>
    <t>dia</t>
  </si>
  <si>
    <t>unidade</t>
  </si>
  <si>
    <t>m2</t>
  </si>
  <si>
    <t>P8094</t>
  </si>
  <si>
    <t>ESPECIALISTA COMUNICAÇÃO SOCIAL</t>
  </si>
  <si>
    <t>P8178</t>
  </si>
  <si>
    <t>DESIGNER GRÁFICO</t>
  </si>
  <si>
    <t>P8131</t>
  </si>
  <si>
    <t>ESPECIALISTA PEDAGOGIA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</si>
</sst>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2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FFFFFF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44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6"/>
      <color rgb="FFFFFFFF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i/>
      <sz val="14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16843B"/>
        <bgColor indexed="64"/>
      </patternFill>
    </fill>
    <fill>
      <patternFill patternType="solid">
        <fgColor rgb="FF16843B"/>
        <bgColor rgb="FF002060"/>
      </patternFill>
    </fill>
    <fill>
      <patternFill patternType="solid">
        <fgColor rgb="FFFFE1E1"/>
        <bgColor indexed="64"/>
      </patternFill>
    </fill>
    <fill>
      <patternFill patternType="solid">
        <fgColor rgb="FF6ECA78"/>
        <bgColor rgb="FF002060"/>
      </patternFill>
    </fill>
    <fill>
      <patternFill patternType="solid">
        <fgColor theme="0"/>
        <bgColor rgb="FF000000"/>
      </patternFill>
    </fill>
    <fill>
      <patternFill patternType="solid">
        <fgColor rgb="FF16843B"/>
        <bgColor rgb="FFFFFFFF"/>
      </patternFill>
    </fill>
    <fill>
      <patternFill patternType="solid">
        <fgColor rgb="FF6ED478"/>
        <bgColor rgb="FFFFFFFF"/>
      </patternFill>
    </fill>
    <fill>
      <patternFill patternType="solid">
        <fgColor theme="0"/>
        <bgColor rgb="FFFFFFFF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indexed="64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rgb="FFFFFFFF"/>
      </right>
      <top/>
      <bottom/>
      <diagonal/>
    </border>
    <border>
      <left style="thin">
        <color rgb="FF000000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thin">
        <color indexed="64"/>
      </right>
      <top/>
      <bottom style="medium">
        <color rgb="FFFFFF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n">
        <color theme="0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n">
        <color indexed="64"/>
      </right>
      <top style="medium">
        <color rgb="FFFFFFFF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4.9989318521683403E-2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n">
        <color theme="1"/>
      </right>
      <top/>
      <bottom/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</cellStyleXfs>
  <cellXfs count="191">
    <xf numFmtId="0" fontId="0" fillId="0" borderId="0" xfId="0"/>
    <xf numFmtId="0" fontId="9" fillId="3" borderId="0" xfId="2" applyFont="1" applyFill="1" applyAlignment="1" applyProtection="1">
      <alignment horizontal="center"/>
      <protection locked="0"/>
    </xf>
    <xf numFmtId="4" fontId="23" fillId="3" borderId="52" xfId="2" applyNumberFormat="1" applyFont="1" applyFill="1" applyBorder="1" applyAlignment="1" applyProtection="1">
      <alignment horizontal="center" vertical="center"/>
      <protection locked="0"/>
    </xf>
    <xf numFmtId="4" fontId="23" fillId="3" borderId="56" xfId="2" applyNumberFormat="1" applyFont="1" applyFill="1" applyBorder="1" applyAlignment="1" applyProtection="1">
      <alignment horizontal="center" vertical="center"/>
      <protection locked="0"/>
    </xf>
    <xf numFmtId="4" fontId="23" fillId="3" borderId="0" xfId="2" applyNumberFormat="1" applyFont="1" applyFill="1" applyAlignment="1" applyProtection="1">
      <alignment horizontal="center" vertical="center"/>
      <protection locked="0"/>
    </xf>
    <xf numFmtId="0" fontId="10" fillId="3" borderId="8" xfId="2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Alignment="1" applyProtection="1">
      <alignment horizontal="center"/>
      <protection locked="0"/>
    </xf>
    <xf numFmtId="0" fontId="10" fillId="3" borderId="6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10" fontId="15" fillId="6" borderId="15" xfId="3" applyNumberFormat="1" applyFont="1" applyFill="1" applyBorder="1" applyAlignment="1" applyProtection="1">
      <alignment horizontal="center" vertical="center"/>
      <protection locked="0"/>
    </xf>
    <xf numFmtId="10" fontId="15" fillId="6" borderId="0" xfId="3" applyNumberFormat="1" applyFont="1" applyFill="1" applyBorder="1" applyAlignment="1" applyProtection="1">
      <alignment horizontal="center" vertical="center"/>
      <protection locked="0"/>
    </xf>
    <xf numFmtId="10" fontId="15" fillId="6" borderId="10" xfId="3" applyNumberFormat="1" applyFont="1" applyFill="1" applyBorder="1" applyAlignment="1" applyProtection="1">
      <alignment horizontal="center" vertical="center"/>
      <protection locked="0"/>
    </xf>
    <xf numFmtId="0" fontId="13" fillId="10" borderId="49" xfId="2" applyFont="1" applyFill="1" applyBorder="1" applyAlignment="1" applyProtection="1">
      <alignment horizontal="center" vertical="center"/>
      <protection locked="0"/>
    </xf>
    <xf numFmtId="4" fontId="13" fillId="10" borderId="49" xfId="2" applyNumberFormat="1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Protection="1"/>
    <xf numFmtId="0" fontId="2" fillId="0" borderId="0" xfId="2" applyFont="1" applyProtection="1"/>
    <xf numFmtId="0" fontId="2" fillId="0" borderId="0" xfId="2" applyFont="1" applyAlignment="1" applyProtection="1">
      <alignment horizontal="center"/>
    </xf>
    <xf numFmtId="44" fontId="2" fillId="0" borderId="0" xfId="1" applyFont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0" xfId="2" applyFont="1" applyFill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center" vertical="center" wrapText="1"/>
    </xf>
    <xf numFmtId="44" fontId="2" fillId="0" borderId="0" xfId="1" applyFont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left" vertical="center"/>
    </xf>
    <xf numFmtId="0" fontId="5" fillId="2" borderId="0" xfId="2" applyFont="1" applyFill="1" applyProtection="1"/>
    <xf numFmtId="0" fontId="6" fillId="2" borderId="0" xfId="2" applyFont="1" applyFill="1" applyAlignment="1" applyProtection="1">
      <alignment horizontal="center" vertical="center"/>
    </xf>
    <xf numFmtId="0" fontId="7" fillId="2" borderId="0" xfId="2" applyFont="1" applyFill="1" applyAlignment="1" applyProtection="1">
      <alignment horizontal="right" vertical="center"/>
    </xf>
    <xf numFmtId="0" fontId="8" fillId="2" borderId="0" xfId="2" applyFont="1" applyFill="1" applyProtection="1"/>
    <xf numFmtId="0" fontId="5" fillId="2" borderId="5" xfId="2" applyFont="1" applyFill="1" applyBorder="1" applyProtection="1"/>
    <xf numFmtId="0" fontId="9" fillId="2" borderId="0" xfId="2" applyFont="1" applyFill="1" applyAlignment="1" applyProtection="1">
      <alignment horizontal="right"/>
    </xf>
    <xf numFmtId="0" fontId="10" fillId="2" borderId="0" xfId="2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horizontal="right"/>
    </xf>
    <xf numFmtId="0" fontId="9" fillId="2" borderId="0" xfId="2" applyFont="1" applyFill="1" applyProtection="1"/>
    <xf numFmtId="0" fontId="4" fillId="2" borderId="9" xfId="2" applyFont="1" applyFill="1" applyBorder="1" applyAlignment="1" applyProtection="1">
      <alignment horizontal="left" vertical="center"/>
    </xf>
    <xf numFmtId="0" fontId="9" fillId="2" borderId="10" xfId="2" applyFont="1" applyFill="1" applyBorder="1" applyProtection="1"/>
    <xf numFmtId="0" fontId="10" fillId="2" borderId="10" xfId="2" applyFont="1" applyFill="1" applyBorder="1" applyAlignment="1" applyProtection="1">
      <alignment horizontal="center" vertical="center"/>
    </xf>
    <xf numFmtId="0" fontId="5" fillId="2" borderId="11" xfId="2" applyFont="1" applyFill="1" applyBorder="1" applyProtection="1"/>
    <xf numFmtId="0" fontId="11" fillId="2" borderId="0" xfId="2" applyFont="1" applyFill="1" applyProtection="1"/>
    <xf numFmtId="0" fontId="12" fillId="4" borderId="12" xfId="2" applyFont="1" applyFill="1" applyBorder="1" applyAlignment="1" applyProtection="1">
      <alignment horizontal="center" vertical="center"/>
    </xf>
    <xf numFmtId="0" fontId="12" fillId="4" borderId="13" xfId="2" applyFont="1" applyFill="1" applyBorder="1" applyAlignment="1" applyProtection="1">
      <alignment horizontal="center" vertical="center"/>
    </xf>
    <xf numFmtId="0" fontId="12" fillId="4" borderId="14" xfId="2" applyFont="1" applyFill="1" applyBorder="1" applyAlignment="1" applyProtection="1">
      <alignment horizontal="center" vertical="center"/>
    </xf>
    <xf numFmtId="44" fontId="11" fillId="0" borderId="0" xfId="1" applyFont="1" applyAlignment="1" applyProtection="1">
      <alignment horizontal="center" vertical="center"/>
    </xf>
    <xf numFmtId="0" fontId="11" fillId="0" borderId="0" xfId="2" applyFont="1" applyProtection="1"/>
    <xf numFmtId="0" fontId="13" fillId="5" borderId="15" xfId="2" applyFont="1" applyFill="1" applyBorder="1" applyAlignment="1" applyProtection="1">
      <alignment horizontal="center" vertical="center"/>
    </xf>
    <xf numFmtId="0" fontId="13" fillId="5" borderId="16" xfId="2" applyFont="1" applyFill="1" applyBorder="1" applyAlignment="1" applyProtection="1">
      <alignment horizontal="center" vertical="center"/>
    </xf>
    <xf numFmtId="0" fontId="13" fillId="5" borderId="17" xfId="2" applyFont="1" applyFill="1" applyBorder="1" applyAlignment="1" applyProtection="1">
      <alignment horizontal="center" vertical="center"/>
    </xf>
    <xf numFmtId="4" fontId="14" fillId="4" borderId="18" xfId="2" applyNumberFormat="1" applyFont="1" applyFill="1" applyBorder="1" applyAlignment="1" applyProtection="1">
      <alignment horizontal="center" vertical="center" wrapText="1"/>
    </xf>
    <xf numFmtId="0" fontId="13" fillId="5" borderId="18" xfId="2" applyFont="1" applyFill="1" applyBorder="1" applyAlignment="1" applyProtection="1">
      <alignment horizontal="center" vertical="center" wrapText="1"/>
    </xf>
    <xf numFmtId="4" fontId="14" fillId="4" borderId="17" xfId="2" applyNumberFormat="1" applyFont="1" applyFill="1" applyBorder="1" applyAlignment="1" applyProtection="1">
      <alignment horizontal="center" vertical="center" wrapText="1"/>
    </xf>
    <xf numFmtId="4" fontId="14" fillId="4" borderId="19" xfId="2" applyNumberFormat="1" applyFont="1" applyFill="1" applyBorder="1" applyAlignment="1" applyProtection="1">
      <alignment horizontal="center" vertical="center" wrapText="1"/>
    </xf>
    <xf numFmtId="44" fontId="9" fillId="0" borderId="0" xfId="1" applyFont="1" applyAlignment="1" applyProtection="1">
      <alignment horizontal="center" vertical="center"/>
    </xf>
    <xf numFmtId="0" fontId="9" fillId="0" borderId="0" xfId="2" applyFont="1" applyProtection="1"/>
    <xf numFmtId="0" fontId="13" fillId="5" borderId="10" xfId="2" applyFont="1" applyFill="1" applyBorder="1" applyAlignment="1" applyProtection="1">
      <alignment horizontal="center" vertical="center"/>
    </xf>
    <xf numFmtId="0" fontId="13" fillId="5" borderId="20" xfId="2" applyFont="1" applyFill="1" applyBorder="1" applyAlignment="1" applyProtection="1">
      <alignment horizontal="center" vertical="center"/>
    </xf>
    <xf numFmtId="0" fontId="13" fillId="5" borderId="21" xfId="2" applyFont="1" applyFill="1" applyBorder="1" applyAlignment="1" applyProtection="1">
      <alignment horizontal="center" vertical="center"/>
    </xf>
    <xf numFmtId="4" fontId="14" fillId="4" borderId="22" xfId="2" applyNumberFormat="1" applyFont="1" applyFill="1" applyBorder="1" applyAlignment="1" applyProtection="1">
      <alignment horizontal="center" vertical="center" wrapText="1"/>
    </xf>
    <xf numFmtId="0" fontId="13" fillId="5" borderId="22" xfId="2" applyFont="1" applyFill="1" applyBorder="1" applyAlignment="1" applyProtection="1">
      <alignment horizontal="center" vertical="center" wrapText="1"/>
    </xf>
    <xf numFmtId="4" fontId="14" fillId="4" borderId="21" xfId="2" applyNumberFormat="1" applyFont="1" applyFill="1" applyBorder="1" applyAlignment="1" applyProtection="1">
      <alignment horizontal="center" vertical="center" wrapText="1"/>
    </xf>
    <xf numFmtId="4" fontId="14" fillId="4" borderId="11" xfId="2" applyNumberFormat="1" applyFont="1" applyFill="1" applyBorder="1" applyAlignment="1" applyProtection="1">
      <alignment horizontal="center" vertical="center" wrapText="1"/>
    </xf>
    <xf numFmtId="0" fontId="15" fillId="2" borderId="23" xfId="2" applyFont="1" applyFill="1" applyBorder="1" applyAlignment="1" applyProtection="1">
      <alignment horizontal="center" vertical="center"/>
    </xf>
    <xf numFmtId="0" fontId="15" fillId="2" borderId="15" xfId="2" applyFont="1" applyFill="1" applyBorder="1" applyAlignment="1" applyProtection="1">
      <alignment horizontal="center" vertical="center" wrapText="1"/>
    </xf>
    <xf numFmtId="0" fontId="15" fillId="2" borderId="15" xfId="2" applyFont="1" applyFill="1" applyBorder="1" applyAlignment="1" applyProtection="1">
      <alignment horizontal="center" vertical="center"/>
    </xf>
    <xf numFmtId="4" fontId="15" fillId="2" borderId="15" xfId="4" applyNumberFormat="1" applyFont="1" applyFill="1" applyBorder="1" applyAlignment="1" applyProtection="1">
      <alignment horizontal="center" vertical="center"/>
    </xf>
    <xf numFmtId="4" fontId="15" fillId="2" borderId="19" xfId="4" applyNumberFormat="1" applyFont="1" applyFill="1" applyBorder="1" applyAlignment="1" applyProtection="1">
      <alignment horizontal="center" vertical="center"/>
    </xf>
    <xf numFmtId="0" fontId="16" fillId="0" borderId="24" xfId="2" applyFont="1" applyBorder="1" applyAlignment="1" applyProtection="1">
      <alignment horizontal="center" vertical="center" wrapText="1"/>
    </xf>
    <xf numFmtId="0" fontId="16" fillId="0" borderId="25" xfId="2" applyFont="1" applyBorder="1" applyAlignment="1" applyProtection="1">
      <alignment horizontal="center" vertical="center" wrapText="1"/>
    </xf>
    <xf numFmtId="0" fontId="16" fillId="0" borderId="26" xfId="2" applyFont="1" applyBorder="1" applyAlignment="1" applyProtection="1">
      <alignment horizontal="center" vertical="center" wrapText="1"/>
    </xf>
    <xf numFmtId="0" fontId="15" fillId="2" borderId="4" xfId="2" applyFont="1" applyFill="1" applyBorder="1" applyAlignment="1" applyProtection="1">
      <alignment horizontal="center" vertical="center"/>
    </xf>
    <xf numFmtId="0" fontId="15" fillId="2" borderId="0" xfId="2" applyFont="1" applyFill="1" applyAlignment="1" applyProtection="1">
      <alignment horizontal="center" vertical="center" wrapText="1"/>
    </xf>
    <xf numFmtId="0" fontId="15" fillId="2" borderId="0" xfId="2" applyFont="1" applyFill="1" applyAlignment="1" applyProtection="1">
      <alignment horizontal="center" vertical="center"/>
    </xf>
    <xf numFmtId="4" fontId="15" fillId="2" borderId="0" xfId="4" applyNumberFormat="1" applyFont="1" applyFill="1" applyBorder="1" applyAlignment="1" applyProtection="1">
      <alignment horizontal="center" vertical="center"/>
    </xf>
    <xf numFmtId="4" fontId="15" fillId="2" borderId="5" xfId="4" applyNumberFormat="1" applyFont="1" applyFill="1" applyBorder="1" applyAlignment="1" applyProtection="1">
      <alignment horizontal="center" vertical="center"/>
    </xf>
    <xf numFmtId="0" fontId="16" fillId="0" borderId="4" xfId="2" applyFont="1" applyBorder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</xf>
    <xf numFmtId="0" fontId="16" fillId="0" borderId="5" xfId="2" applyFont="1" applyBorder="1" applyAlignment="1" applyProtection="1">
      <alignment horizontal="center" vertical="center" wrapText="1"/>
    </xf>
    <xf numFmtId="0" fontId="15" fillId="2" borderId="9" xfId="2" applyFont="1" applyFill="1" applyBorder="1" applyAlignment="1" applyProtection="1">
      <alignment horizontal="center" vertical="center"/>
    </xf>
    <xf numFmtId="0" fontId="15" fillId="2" borderId="10" xfId="2" applyFont="1" applyFill="1" applyBorder="1" applyAlignment="1" applyProtection="1">
      <alignment horizontal="center" vertical="center" wrapText="1"/>
    </xf>
    <xf numFmtId="0" fontId="15" fillId="2" borderId="10" xfId="2" applyFont="1" applyFill="1" applyBorder="1" applyAlignment="1" applyProtection="1">
      <alignment horizontal="center" vertical="center"/>
    </xf>
    <xf numFmtId="4" fontId="15" fillId="2" borderId="10" xfId="4" applyNumberFormat="1" applyFont="1" applyFill="1" applyBorder="1" applyAlignment="1" applyProtection="1">
      <alignment horizontal="center" vertical="center"/>
    </xf>
    <xf numFmtId="4" fontId="15" fillId="2" borderId="11" xfId="4" applyNumberFormat="1" applyFont="1" applyFill="1" applyBorder="1" applyAlignment="1" applyProtection="1">
      <alignment horizontal="center" vertical="center"/>
    </xf>
    <xf numFmtId="0" fontId="13" fillId="7" borderId="27" xfId="5" applyFont="1" applyFill="1" applyBorder="1" applyAlignment="1" applyProtection="1">
      <alignment horizontal="center" vertical="center"/>
    </xf>
    <xf numFmtId="0" fontId="13" fillId="7" borderId="28" xfId="5" applyFont="1" applyFill="1" applyBorder="1" applyAlignment="1" applyProtection="1">
      <alignment horizontal="center" vertical="center"/>
    </xf>
    <xf numFmtId="0" fontId="13" fillId="7" borderId="29" xfId="5" applyFont="1" applyFill="1" applyBorder="1" applyAlignment="1" applyProtection="1">
      <alignment horizontal="center" vertical="center"/>
    </xf>
    <xf numFmtId="44" fontId="18" fillId="0" borderId="0" xfId="1" applyFont="1" applyBorder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5" fillId="0" borderId="0" xfId="2" applyFont="1" applyProtection="1"/>
    <xf numFmtId="0" fontId="19" fillId="2" borderId="4" xfId="2" applyFont="1" applyFill="1" applyBorder="1" applyProtection="1"/>
    <xf numFmtId="0" fontId="19" fillId="2" borderId="0" xfId="2" applyFont="1" applyFill="1" applyProtection="1"/>
    <xf numFmtId="0" fontId="19" fillId="2" borderId="0" xfId="2" applyFont="1" applyFill="1" applyAlignment="1" applyProtection="1">
      <alignment wrapText="1"/>
    </xf>
    <xf numFmtId="0" fontId="18" fillId="2" borderId="0" xfId="2" applyFont="1" applyFill="1" applyAlignment="1" applyProtection="1">
      <alignment vertical="center"/>
    </xf>
    <xf numFmtId="2" fontId="18" fillId="2" borderId="0" xfId="2" applyNumberFormat="1" applyFont="1" applyFill="1" applyAlignment="1" applyProtection="1">
      <alignment horizontal="center" vertical="center"/>
    </xf>
    <xf numFmtId="2" fontId="18" fillId="2" borderId="5" xfId="2" applyNumberFormat="1" applyFont="1" applyFill="1" applyBorder="1" applyAlignment="1" applyProtection="1">
      <alignment horizontal="center" vertical="center"/>
    </xf>
    <xf numFmtId="0" fontId="15" fillId="8" borderId="4" xfId="2" applyFont="1" applyFill="1" applyBorder="1" applyProtection="1"/>
    <xf numFmtId="0" fontId="15" fillId="2" borderId="0" xfId="2" applyFont="1" applyFill="1" applyAlignment="1" applyProtection="1">
      <alignment wrapText="1"/>
    </xf>
    <xf numFmtId="0" fontId="15" fillId="2" borderId="0" xfId="2" applyFont="1" applyFill="1" applyAlignment="1" applyProtection="1">
      <alignment wrapText="1"/>
    </xf>
    <xf numFmtId="0" fontId="15" fillId="2" borderId="30" xfId="2" applyFont="1" applyFill="1" applyBorder="1" applyAlignment="1" applyProtection="1">
      <alignment wrapText="1"/>
    </xf>
    <xf numFmtId="0" fontId="15" fillId="2" borderId="0" xfId="2" applyFont="1" applyFill="1" applyProtection="1"/>
    <xf numFmtId="0" fontId="20" fillId="2" borderId="0" xfId="2" applyFont="1" applyFill="1" applyAlignment="1" applyProtection="1">
      <alignment horizontal="center" vertical="center" wrapText="1"/>
    </xf>
    <xf numFmtId="0" fontId="18" fillId="2" borderId="0" xfId="2" applyFont="1" applyFill="1" applyProtection="1"/>
    <xf numFmtId="0" fontId="21" fillId="9" borderId="4" xfId="2" applyFont="1" applyFill="1" applyBorder="1" applyAlignment="1" applyProtection="1">
      <alignment horizontal="center" vertical="center"/>
    </xf>
    <xf numFmtId="0" fontId="21" fillId="9" borderId="0" xfId="2" applyFont="1" applyFill="1" applyAlignment="1" applyProtection="1">
      <alignment horizontal="center" vertical="center"/>
    </xf>
    <xf numFmtId="49" fontId="13" fillId="9" borderId="0" xfId="2" applyNumberFormat="1" applyFont="1" applyFill="1" applyAlignment="1" applyProtection="1">
      <alignment horizontal="center" vertical="center"/>
    </xf>
    <xf numFmtId="49" fontId="13" fillId="9" borderId="5" xfId="2" applyNumberFormat="1" applyFont="1" applyFill="1" applyBorder="1" applyAlignment="1" applyProtection="1">
      <alignment horizontal="center" vertical="center"/>
    </xf>
    <xf numFmtId="0" fontId="22" fillId="2" borderId="4" xfId="2" applyFont="1" applyFill="1" applyBorder="1" applyAlignment="1" applyProtection="1">
      <alignment horizontal="left" vertical="center"/>
    </xf>
    <xf numFmtId="0" fontId="2" fillId="2" borderId="0" xfId="2" applyFont="1" applyFill="1" applyAlignment="1" applyProtection="1">
      <alignment horizontal="left" vertical="center"/>
    </xf>
    <xf numFmtId="4" fontId="2" fillId="2" borderId="0" xfId="2" applyNumberFormat="1" applyFont="1" applyFill="1" applyAlignment="1" applyProtection="1">
      <alignment vertical="center"/>
    </xf>
    <xf numFmtId="4" fontId="22" fillId="2" borderId="5" xfId="2" applyNumberFormat="1" applyFont="1" applyFill="1" applyBorder="1" applyAlignment="1" applyProtection="1">
      <alignment horizontal="center" vertical="center"/>
    </xf>
    <xf numFmtId="44" fontId="2" fillId="2" borderId="0" xfId="1" applyFont="1" applyFill="1" applyAlignment="1" applyProtection="1">
      <alignment horizontal="center" vertical="center"/>
    </xf>
    <xf numFmtId="0" fontId="23" fillId="2" borderId="0" xfId="2" applyFont="1" applyFill="1" applyProtection="1"/>
    <xf numFmtId="0" fontId="13" fillId="9" borderId="4" xfId="5" applyFont="1" applyFill="1" applyBorder="1" applyAlignment="1" applyProtection="1">
      <alignment horizontal="center" vertical="center"/>
    </xf>
    <xf numFmtId="0" fontId="13" fillId="9" borderId="30" xfId="5" applyFont="1" applyFill="1" applyBorder="1" applyAlignment="1" applyProtection="1">
      <alignment horizontal="center" vertical="center"/>
    </xf>
    <xf numFmtId="0" fontId="13" fillId="9" borderId="31" xfId="5" applyFont="1" applyFill="1" applyBorder="1" applyAlignment="1" applyProtection="1">
      <alignment horizontal="center" vertical="center"/>
    </xf>
    <xf numFmtId="0" fontId="13" fillId="9" borderId="32" xfId="5" applyFont="1" applyFill="1" applyBorder="1" applyAlignment="1" applyProtection="1">
      <alignment horizontal="center" vertical="center"/>
    </xf>
    <xf numFmtId="0" fontId="13" fillId="9" borderId="0" xfId="5" applyFont="1" applyFill="1" applyAlignment="1" applyProtection="1">
      <alignment horizontal="center" vertical="center"/>
    </xf>
    <xf numFmtId="4" fontId="13" fillId="9" borderId="33" xfId="2" applyNumberFormat="1" applyFont="1" applyFill="1" applyBorder="1" applyAlignment="1" applyProtection="1">
      <alignment horizontal="center" vertical="center"/>
    </xf>
    <xf numFmtId="4" fontId="13" fillId="9" borderId="34" xfId="2" applyNumberFormat="1" applyFont="1" applyFill="1" applyBorder="1" applyAlignment="1" applyProtection="1">
      <alignment horizontal="center" vertical="center"/>
    </xf>
    <xf numFmtId="4" fontId="13" fillId="9" borderId="34" xfId="2" applyNumberFormat="1" applyFont="1" applyFill="1" applyBorder="1" applyAlignment="1" applyProtection="1">
      <alignment horizontal="center" vertical="center" wrapText="1"/>
    </xf>
    <xf numFmtId="4" fontId="13" fillId="9" borderId="35" xfId="2" applyNumberFormat="1" applyFont="1" applyFill="1" applyBorder="1" applyAlignment="1" applyProtection="1">
      <alignment horizontal="center" vertical="center" wrapText="1"/>
    </xf>
    <xf numFmtId="4" fontId="13" fillId="9" borderId="36" xfId="2" applyNumberFormat="1" applyFont="1" applyFill="1" applyBorder="1" applyAlignment="1" applyProtection="1">
      <alignment horizontal="center" vertical="center" wrapText="1"/>
    </xf>
    <xf numFmtId="4" fontId="13" fillId="9" borderId="30" xfId="2" applyNumberFormat="1" applyFont="1" applyFill="1" applyBorder="1" applyAlignment="1" applyProtection="1">
      <alignment horizontal="center" vertical="center" wrapText="1"/>
    </xf>
    <xf numFmtId="4" fontId="13" fillId="9" borderId="37" xfId="2" applyNumberFormat="1" applyFont="1" applyFill="1" applyBorder="1" applyAlignment="1" applyProtection="1">
      <alignment horizontal="center" vertical="center"/>
    </xf>
    <xf numFmtId="44" fontId="23" fillId="0" borderId="0" xfId="1" applyFont="1" applyAlignment="1" applyProtection="1">
      <alignment horizontal="center" vertical="center"/>
    </xf>
    <xf numFmtId="0" fontId="23" fillId="0" borderId="0" xfId="2" applyFont="1" applyProtection="1"/>
    <xf numFmtId="0" fontId="16" fillId="0" borderId="38" xfId="2" applyFont="1" applyBorder="1" applyAlignment="1" applyProtection="1">
      <alignment horizontal="center" vertical="center" wrapText="1"/>
    </xf>
    <xf numFmtId="0" fontId="16" fillId="0" borderId="39" xfId="2" applyFont="1" applyBorder="1" applyAlignment="1" applyProtection="1">
      <alignment horizontal="center" vertical="center" wrapText="1"/>
    </xf>
    <xf numFmtId="0" fontId="16" fillId="0" borderId="40" xfId="2" applyFont="1" applyBorder="1" applyAlignment="1" applyProtection="1">
      <alignment horizontal="center" vertical="center" wrapText="1"/>
    </xf>
    <xf numFmtId="0" fontId="13" fillId="9" borderId="41" xfId="5" applyFont="1" applyFill="1" applyBorder="1" applyAlignment="1" applyProtection="1">
      <alignment horizontal="center" vertical="center"/>
    </xf>
    <xf numFmtId="0" fontId="13" fillId="9" borderId="34" xfId="5" applyFont="1" applyFill="1" applyBorder="1" applyAlignment="1" applyProtection="1">
      <alignment horizontal="center" vertical="center"/>
    </xf>
    <xf numFmtId="0" fontId="13" fillId="9" borderId="42" xfId="5" applyFont="1" applyFill="1" applyBorder="1" applyAlignment="1" applyProtection="1">
      <alignment horizontal="center" vertical="center"/>
    </xf>
    <xf numFmtId="0" fontId="13" fillId="9" borderId="43" xfId="5" applyFont="1" applyFill="1" applyBorder="1" applyAlignment="1" applyProtection="1">
      <alignment horizontal="center" vertical="center"/>
    </xf>
    <xf numFmtId="0" fontId="13" fillId="9" borderId="44" xfId="5" applyFont="1" applyFill="1" applyBorder="1" applyAlignment="1" applyProtection="1">
      <alignment horizontal="center" vertical="center"/>
    </xf>
    <xf numFmtId="4" fontId="13" fillId="9" borderId="35" xfId="2" applyNumberFormat="1" applyFont="1" applyFill="1" applyBorder="1" applyAlignment="1" applyProtection="1">
      <alignment horizontal="center" vertical="center"/>
    </xf>
    <xf numFmtId="0" fontId="13" fillId="9" borderId="45" xfId="2" applyFont="1" applyFill="1" applyBorder="1" applyAlignment="1" applyProtection="1">
      <alignment horizontal="center" vertical="center"/>
    </xf>
    <xf numFmtId="4" fontId="13" fillId="9" borderId="45" xfId="2" applyNumberFormat="1" applyFont="1" applyFill="1" applyBorder="1" applyAlignment="1" applyProtection="1">
      <alignment horizontal="center" vertical="center" wrapText="1"/>
    </xf>
    <xf numFmtId="4" fontId="13" fillId="9" borderId="46" xfId="2" applyNumberFormat="1" applyFont="1" applyFill="1" applyBorder="1" applyAlignment="1" applyProtection="1">
      <alignment horizontal="center" vertical="center" wrapText="1"/>
    </xf>
    <xf numFmtId="4" fontId="13" fillId="9" borderId="34" xfId="2" applyNumberFormat="1" applyFont="1" applyFill="1" applyBorder="1" applyAlignment="1" applyProtection="1">
      <alignment horizontal="center" vertical="center" wrapText="1"/>
    </xf>
    <xf numFmtId="4" fontId="13" fillId="9" borderId="47" xfId="2" applyNumberFormat="1" applyFont="1" applyFill="1" applyBorder="1" applyAlignment="1" applyProtection="1">
      <alignment horizontal="center" vertical="center"/>
    </xf>
    <xf numFmtId="0" fontId="24" fillId="2" borderId="0" xfId="2" applyFont="1" applyFill="1" applyProtection="1"/>
    <xf numFmtId="0" fontId="13" fillId="10" borderId="48" xfId="2" applyFont="1" applyFill="1" applyBorder="1" applyAlignment="1" applyProtection="1">
      <alignment horizontal="center" vertical="center"/>
    </xf>
    <xf numFmtId="0" fontId="13" fillId="10" borderId="49" xfId="2" applyFont="1" applyFill="1" applyBorder="1" applyAlignment="1" applyProtection="1">
      <alignment horizontal="center" vertical="center"/>
    </xf>
    <xf numFmtId="0" fontId="13" fillId="10" borderId="49" xfId="2" applyFont="1" applyFill="1" applyBorder="1" applyAlignment="1" applyProtection="1">
      <alignment horizontal="center" vertical="center"/>
    </xf>
    <xf numFmtId="4" fontId="13" fillId="10" borderId="49" xfId="2" applyNumberFormat="1" applyFont="1" applyFill="1" applyBorder="1" applyAlignment="1" applyProtection="1">
      <alignment vertical="center"/>
    </xf>
    <xf numFmtId="44" fontId="13" fillId="10" borderId="49" xfId="1" applyFont="1" applyFill="1" applyBorder="1" applyAlignment="1" applyProtection="1">
      <alignment horizontal="center" vertical="center"/>
    </xf>
    <xf numFmtId="10" fontId="13" fillId="10" borderId="50" xfId="6" applyNumberFormat="1" applyFont="1" applyFill="1" applyBorder="1" applyAlignment="1" applyProtection="1">
      <alignment horizontal="center" vertical="center"/>
    </xf>
    <xf numFmtId="44" fontId="24" fillId="0" borderId="0" xfId="1" applyFont="1" applyAlignment="1" applyProtection="1">
      <alignment horizontal="center" vertical="center"/>
    </xf>
    <xf numFmtId="0" fontId="24" fillId="0" borderId="0" xfId="2" applyFont="1" applyProtection="1"/>
    <xf numFmtId="1" fontId="23" fillId="2" borderId="51" xfId="2" applyNumberFormat="1" applyFont="1" applyFill="1" applyBorder="1" applyAlignment="1" applyProtection="1">
      <alignment horizontal="center" vertical="center"/>
    </xf>
    <xf numFmtId="1" fontId="23" fillId="2" borderId="52" xfId="2" applyNumberFormat="1" applyFont="1" applyFill="1" applyBorder="1" applyAlignment="1" applyProtection="1">
      <alignment horizontal="center" vertical="center"/>
    </xf>
    <xf numFmtId="1" fontId="23" fillId="2" borderId="52" xfId="2" applyNumberFormat="1" applyFont="1" applyFill="1" applyBorder="1" applyAlignment="1" applyProtection="1">
      <alignment horizontal="left" vertical="center"/>
    </xf>
    <xf numFmtId="4" fontId="23" fillId="2" borderId="53" xfId="2" applyNumberFormat="1" applyFont="1" applyFill="1" applyBorder="1" applyAlignment="1" applyProtection="1">
      <alignment horizontal="left" vertical="center" wrapText="1"/>
    </xf>
    <xf numFmtId="4" fontId="23" fillId="2" borderId="52" xfId="2" applyNumberFormat="1" applyFont="1" applyFill="1" applyBorder="1" applyAlignment="1" applyProtection="1">
      <alignment horizontal="center" vertical="center" wrapText="1"/>
    </xf>
    <xf numFmtId="4" fontId="23" fillId="2" borderId="53" xfId="2" applyNumberFormat="1" applyFont="1" applyFill="1" applyBorder="1" applyAlignment="1" applyProtection="1">
      <alignment horizontal="center" vertical="center" wrapText="1"/>
    </xf>
    <xf numFmtId="4" fontId="23" fillId="2" borderId="52" xfId="2" applyNumberFormat="1" applyFont="1" applyFill="1" applyBorder="1" applyAlignment="1" applyProtection="1">
      <alignment horizontal="center" vertical="center"/>
    </xf>
    <xf numFmtId="10" fontId="23" fillId="2" borderId="54" xfId="6" applyNumberFormat="1" applyFont="1" applyFill="1" applyBorder="1" applyAlignment="1" applyProtection="1">
      <alignment horizontal="center" vertical="center"/>
    </xf>
    <xf numFmtId="4" fontId="13" fillId="10" borderId="49" xfId="2" applyNumberFormat="1" applyFont="1" applyFill="1" applyBorder="1" applyAlignment="1" applyProtection="1">
      <alignment horizontal="center" vertical="center"/>
    </xf>
    <xf numFmtId="10" fontId="13" fillId="10" borderId="50" xfId="3" applyNumberFormat="1" applyFont="1" applyFill="1" applyBorder="1" applyAlignment="1" applyProtection="1">
      <alignment horizontal="center" vertical="center"/>
    </xf>
    <xf numFmtId="0" fontId="13" fillId="10" borderId="55" xfId="2" applyFont="1" applyFill="1" applyBorder="1" applyAlignment="1" applyProtection="1">
      <alignment horizontal="center" vertical="center"/>
    </xf>
    <xf numFmtId="44" fontId="13" fillId="10" borderId="49" xfId="2" applyNumberFormat="1" applyFont="1" applyFill="1" applyBorder="1" applyAlignment="1" applyProtection="1">
      <alignment horizontal="center" vertical="center"/>
    </xf>
    <xf numFmtId="0" fontId="13" fillId="10" borderId="50" xfId="3" applyNumberFormat="1" applyFont="1" applyFill="1" applyBorder="1" applyAlignment="1" applyProtection="1">
      <alignment horizontal="center" vertical="center"/>
    </xf>
    <xf numFmtId="4" fontId="23" fillId="2" borderId="56" xfId="2" applyNumberFormat="1" applyFont="1" applyFill="1" applyBorder="1" applyAlignment="1" applyProtection="1">
      <alignment horizontal="center" vertical="center"/>
    </xf>
    <xf numFmtId="10" fontId="23" fillId="2" borderId="57" xfId="6" applyNumberFormat="1" applyFont="1" applyFill="1" applyBorder="1" applyAlignment="1" applyProtection="1">
      <alignment horizontal="center" vertical="center"/>
    </xf>
    <xf numFmtId="0" fontId="25" fillId="9" borderId="58" xfId="2" applyFont="1" applyFill="1" applyBorder="1" applyAlignment="1" applyProtection="1">
      <alignment horizontal="right" vertical="center" wrapText="1"/>
    </xf>
    <xf numFmtId="0" fontId="25" fillId="9" borderId="59" xfId="2" applyFont="1" applyFill="1" applyBorder="1" applyAlignment="1" applyProtection="1">
      <alignment horizontal="right" vertical="center" wrapText="1"/>
    </xf>
    <xf numFmtId="4" fontId="13" fillId="9" borderId="60" xfId="2" applyNumberFormat="1" applyFont="1" applyFill="1" applyBorder="1" applyAlignment="1" applyProtection="1">
      <alignment horizontal="center" vertical="center"/>
    </xf>
    <xf numFmtId="4" fontId="13" fillId="9" borderId="61" xfId="2" applyNumberFormat="1" applyFont="1" applyFill="1" applyBorder="1" applyAlignment="1" applyProtection="1">
      <alignment horizontal="center" vertical="center"/>
    </xf>
    <xf numFmtId="4" fontId="13" fillId="9" borderId="60" xfId="2" applyNumberFormat="1" applyFont="1" applyFill="1" applyBorder="1" applyAlignment="1" applyProtection="1">
      <alignment horizontal="center" vertical="center"/>
    </xf>
    <xf numFmtId="10" fontId="13" fillId="9" borderId="47" xfId="3" applyNumberFormat="1" applyFont="1" applyFill="1" applyBorder="1" applyAlignment="1" applyProtection="1">
      <alignment horizontal="center" vertical="center"/>
    </xf>
    <xf numFmtId="0" fontId="2" fillId="2" borderId="4" xfId="2" applyFont="1" applyFill="1" applyBorder="1" applyAlignment="1" applyProtection="1">
      <alignment vertical="center"/>
    </xf>
    <xf numFmtId="0" fontId="26" fillId="11" borderId="2" xfId="2" applyFont="1" applyFill="1" applyBorder="1" applyAlignment="1" applyProtection="1">
      <alignment horizontal="center" vertical="center"/>
    </xf>
    <xf numFmtId="44" fontId="26" fillId="11" borderId="2" xfId="2" applyNumberFormat="1" applyFont="1" applyFill="1" applyBorder="1" applyAlignment="1" applyProtection="1">
      <alignment vertical="center" wrapText="1"/>
    </xf>
    <xf numFmtId="10" fontId="26" fillId="11" borderId="2" xfId="6" applyNumberFormat="1" applyFont="1" applyFill="1" applyBorder="1" applyAlignment="1" applyProtection="1">
      <alignment horizontal="center" vertical="center"/>
    </xf>
    <xf numFmtId="0" fontId="2" fillId="2" borderId="5" xfId="2" applyFont="1" applyFill="1" applyBorder="1" applyAlignment="1" applyProtection="1">
      <alignment horizontal="center"/>
    </xf>
    <xf numFmtId="0" fontId="2" fillId="11" borderId="4" xfId="2" applyFont="1" applyFill="1" applyBorder="1" applyAlignment="1" applyProtection="1">
      <alignment horizontal="left"/>
    </xf>
    <xf numFmtId="0" fontId="2" fillId="2" borderId="0" xfId="2" applyFont="1" applyFill="1" applyAlignment="1" applyProtection="1">
      <alignment horizontal="center" vertical="top" wrapText="1"/>
    </xf>
    <xf numFmtId="0" fontId="2" fillId="2" borderId="0" xfId="2" applyFont="1" applyFill="1" applyAlignment="1" applyProtection="1">
      <alignment horizontal="center" vertical="top"/>
    </xf>
    <xf numFmtId="0" fontId="2" fillId="2" borderId="0" xfId="2" applyFont="1" applyFill="1" applyAlignment="1" applyProtection="1">
      <alignment horizontal="center"/>
    </xf>
    <xf numFmtId="0" fontId="2" fillId="11" borderId="0" xfId="2" applyFont="1" applyFill="1" applyAlignment="1" applyProtection="1">
      <alignment horizontal="right"/>
    </xf>
    <xf numFmtId="1" fontId="27" fillId="11" borderId="0" xfId="2" applyNumberFormat="1" applyFont="1" applyFill="1" applyAlignment="1" applyProtection="1">
      <alignment horizontal="right"/>
    </xf>
    <xf numFmtId="1" fontId="27" fillId="11" borderId="5" xfId="2" applyNumberFormat="1" applyFont="1" applyFill="1" applyBorder="1" applyAlignment="1" applyProtection="1">
      <alignment horizontal="center"/>
    </xf>
    <xf numFmtId="0" fontId="2" fillId="2" borderId="4" xfId="7" applyFont="1" applyFill="1" applyBorder="1" applyAlignment="1" applyProtection="1">
      <alignment horizontal="center" vertical="top" wrapText="1"/>
    </xf>
    <xf numFmtId="0" fontId="2" fillId="2" borderId="0" xfId="7" applyFont="1" applyFill="1" applyAlignment="1" applyProtection="1">
      <alignment horizontal="center" vertical="top" wrapText="1"/>
    </xf>
    <xf numFmtId="0" fontId="2" fillId="2" borderId="62" xfId="7" applyFont="1" applyFill="1" applyBorder="1" applyAlignment="1" applyProtection="1">
      <alignment horizontal="center" vertical="top" wrapText="1"/>
    </xf>
    <xf numFmtId="44" fontId="2" fillId="2" borderId="0" xfId="1" applyFont="1" applyFill="1" applyBorder="1" applyAlignment="1" applyProtection="1">
      <alignment horizontal="center" vertical="center"/>
    </xf>
    <xf numFmtId="0" fontId="2" fillId="2" borderId="63" xfId="7" applyFont="1" applyFill="1" applyBorder="1" applyAlignment="1" applyProtection="1">
      <alignment horizontal="center" vertical="top" wrapText="1"/>
    </xf>
    <xf numFmtId="0" fontId="2" fillId="2" borderId="0" xfId="7" applyFont="1" applyFill="1" applyAlignment="1" applyProtection="1">
      <alignment vertical="top" wrapText="1"/>
    </xf>
    <xf numFmtId="0" fontId="2" fillId="2" borderId="4" xfId="2" applyFont="1" applyFill="1" applyBorder="1" applyProtection="1"/>
    <xf numFmtId="0" fontId="2" fillId="2" borderId="38" xfId="2" applyFont="1" applyFill="1" applyBorder="1" applyProtection="1"/>
    <xf numFmtId="0" fontId="2" fillId="2" borderId="39" xfId="2" applyFont="1" applyFill="1" applyBorder="1" applyProtection="1"/>
    <xf numFmtId="0" fontId="2" fillId="2" borderId="40" xfId="2" applyFont="1" applyFill="1" applyBorder="1" applyAlignment="1" applyProtection="1">
      <alignment horizontal="center"/>
    </xf>
  </cellXfs>
  <cellStyles count="8">
    <cellStyle name="Moeda" xfId="1" builtinId="4"/>
    <cellStyle name="Normal" xfId="0" builtinId="0"/>
    <cellStyle name="Normal 2" xfId="2" xr:uid="{C3CA6B7C-3A1C-4FB1-BCD2-1E01556AC2BA}"/>
    <cellStyle name="Normal 3" xfId="5" xr:uid="{7E164093-E8C7-4C27-B92A-1C49D3CD266D}"/>
    <cellStyle name="Normal 5" xfId="7" xr:uid="{5C238C7A-8188-41B6-80E2-E3A394E3E1EA}"/>
    <cellStyle name="Porcentagem 2" xfId="3" xr:uid="{8A0B1C46-C252-48A7-9B01-9FFAAB2800C6}"/>
    <cellStyle name="Porcentagem 3" xfId="6" xr:uid="{23952B41-472E-4FAF-9957-1282371AC6A7}"/>
    <cellStyle name="Vírgula 2" xfId="4" xr:uid="{EF35F96D-D264-432B-B5A6-F354EC62C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5245-D22C-4F73-921E-70357BF06C60}">
  <sheetPr>
    <pageSetUpPr fitToPage="1"/>
  </sheetPr>
  <dimension ref="A1:AU173"/>
  <sheetViews>
    <sheetView tabSelected="1" zoomScale="40" zoomScaleNormal="40" zoomScaleSheetLayoutView="40" workbookViewId="0">
      <selection activeCell="M44" sqref="M44:M81"/>
    </sheetView>
  </sheetViews>
  <sheetFormatPr defaultRowHeight="13.8" x14ac:dyDescent="0.25"/>
  <cols>
    <col min="1" max="1" width="9.109375" style="14" customWidth="1"/>
    <col min="2" max="2" width="10.6640625" style="14" customWidth="1"/>
    <col min="3" max="3" width="15" style="15" customWidth="1"/>
    <col min="4" max="4" width="19.33203125" style="15" customWidth="1"/>
    <col min="5" max="5" width="71.109375" style="15" bestFit="1" customWidth="1"/>
    <col min="6" max="6" width="100.88671875" style="15" customWidth="1"/>
    <col min="7" max="8" width="19.44140625" style="15" customWidth="1"/>
    <col min="9" max="9" width="21" style="15" customWidth="1"/>
    <col min="10" max="10" width="19.44140625" style="15" customWidth="1"/>
    <col min="11" max="11" width="29" style="15" customWidth="1"/>
    <col min="12" max="12" width="36.6640625" style="15" customWidth="1"/>
    <col min="13" max="13" width="21.5546875" style="15" customWidth="1"/>
    <col min="14" max="14" width="20.5546875" style="15" customWidth="1"/>
    <col min="15" max="15" width="20.88671875" style="15" customWidth="1"/>
    <col min="16" max="16" width="23.88671875" style="15" customWidth="1"/>
    <col min="17" max="17" width="24.6640625" style="16" customWidth="1"/>
    <col min="18" max="18" width="25.33203125" style="24" hidden="1" customWidth="1"/>
    <col min="19" max="19" width="6.33203125" style="24" customWidth="1"/>
    <col min="20" max="28" width="12.6640625" style="15" customWidth="1"/>
    <col min="29" max="263" width="9.109375" style="15" customWidth="1"/>
    <col min="264" max="264" width="8.44140625" style="15" customWidth="1"/>
    <col min="265" max="265" width="7.6640625" style="15" customWidth="1"/>
    <col min="266" max="266" width="8.6640625" style="15" customWidth="1"/>
    <col min="267" max="267" width="35.109375" style="15" customWidth="1"/>
    <col min="268" max="268" width="10.6640625" style="15" customWidth="1"/>
    <col min="269" max="269" width="12.109375" style="15" customWidth="1"/>
    <col min="270" max="270" width="14.44140625" style="15" customWidth="1"/>
    <col min="271" max="271" width="12.6640625" style="15" customWidth="1"/>
    <col min="272" max="272" width="14" style="15" customWidth="1"/>
    <col min="273" max="273" width="14.44140625" style="15" customWidth="1"/>
    <col min="274" max="284" width="12.6640625" style="15" customWidth="1"/>
    <col min="285" max="519" width="9.109375" style="15" customWidth="1"/>
    <col min="520" max="520" width="8.44140625" style="15" customWidth="1"/>
    <col min="521" max="521" width="7.6640625" style="15" customWidth="1"/>
    <col min="522" max="522" width="8.6640625" style="15" customWidth="1"/>
    <col min="523" max="523" width="35.109375" style="15" customWidth="1"/>
    <col min="524" max="524" width="10.6640625" style="15" customWidth="1"/>
    <col min="525" max="525" width="12.109375" style="15" customWidth="1"/>
    <col min="526" max="526" width="14.44140625" style="15" customWidth="1"/>
    <col min="527" max="527" width="12.6640625" style="15" customWidth="1"/>
    <col min="528" max="528" width="14" style="15" customWidth="1"/>
    <col min="529" max="529" width="14.44140625" style="15" customWidth="1"/>
    <col min="530" max="540" width="12.6640625" style="15" customWidth="1"/>
    <col min="541" max="775" width="9.109375" style="15" customWidth="1"/>
    <col min="776" max="776" width="8.44140625" style="15" customWidth="1"/>
    <col min="777" max="777" width="7.6640625" style="15" customWidth="1"/>
    <col min="778" max="778" width="8.6640625" style="15" customWidth="1"/>
    <col min="779" max="779" width="35.109375" style="15" customWidth="1"/>
    <col min="780" max="780" width="10.6640625" style="15" customWidth="1"/>
    <col min="781" max="781" width="12.109375" style="15" customWidth="1"/>
    <col min="782" max="782" width="14.44140625" style="15" customWidth="1"/>
    <col min="783" max="783" width="12.6640625" style="15" customWidth="1"/>
    <col min="784" max="784" width="14" style="15" customWidth="1"/>
    <col min="785" max="785" width="14.44140625" style="15" customWidth="1"/>
    <col min="786" max="796" width="12.6640625" style="15" customWidth="1"/>
    <col min="797" max="1031" width="9.109375" style="15" customWidth="1"/>
    <col min="1032" max="1032" width="8.44140625" style="15" customWidth="1"/>
    <col min="1033" max="1033" width="7.6640625" style="15" customWidth="1"/>
    <col min="1034" max="1034" width="8.6640625" style="15" customWidth="1"/>
    <col min="1035" max="1035" width="35.109375" style="15" customWidth="1"/>
    <col min="1036" max="1036" width="10.6640625" style="15" customWidth="1"/>
    <col min="1037" max="1037" width="12.109375" style="15" customWidth="1"/>
    <col min="1038" max="1038" width="14.44140625" style="15" customWidth="1"/>
    <col min="1039" max="1039" width="12.6640625" style="15" customWidth="1"/>
    <col min="1040" max="1040" width="14" style="15" customWidth="1"/>
    <col min="1041" max="1041" width="14.44140625" style="15" customWidth="1"/>
    <col min="1042" max="1052" width="12.6640625" style="15" customWidth="1"/>
    <col min="1053" max="1287" width="9.109375" style="15" customWidth="1"/>
    <col min="1288" max="1288" width="8.44140625" style="15" customWidth="1"/>
    <col min="1289" max="1289" width="7.6640625" style="15" customWidth="1"/>
    <col min="1290" max="1290" width="8.6640625" style="15" customWidth="1"/>
    <col min="1291" max="1291" width="35.109375" style="15" customWidth="1"/>
    <col min="1292" max="1292" width="10.6640625" style="15" customWidth="1"/>
    <col min="1293" max="1293" width="12.109375" style="15" customWidth="1"/>
    <col min="1294" max="1294" width="14.44140625" style="15" customWidth="1"/>
    <col min="1295" max="1295" width="12.6640625" style="15" customWidth="1"/>
    <col min="1296" max="1296" width="14" style="15" customWidth="1"/>
    <col min="1297" max="1297" width="14.44140625" style="15" customWidth="1"/>
    <col min="1298" max="1308" width="12.6640625" style="15" customWidth="1"/>
    <col min="1309" max="1543" width="9.109375" style="15" customWidth="1"/>
    <col min="1544" max="1544" width="8.44140625" style="15" customWidth="1"/>
    <col min="1545" max="1545" width="7.6640625" style="15" customWidth="1"/>
    <col min="1546" max="1546" width="8.6640625" style="15" customWidth="1"/>
    <col min="1547" max="1547" width="35.109375" style="15" customWidth="1"/>
    <col min="1548" max="1548" width="10.6640625" style="15" customWidth="1"/>
    <col min="1549" max="1549" width="12.109375" style="15" customWidth="1"/>
    <col min="1550" max="1550" width="14.44140625" style="15" customWidth="1"/>
    <col min="1551" max="1551" width="12.6640625" style="15" customWidth="1"/>
    <col min="1552" max="1552" width="14" style="15" customWidth="1"/>
    <col min="1553" max="1553" width="14.44140625" style="15" customWidth="1"/>
    <col min="1554" max="1564" width="12.6640625" style="15" customWidth="1"/>
    <col min="1565" max="1799" width="9.109375" style="15" customWidth="1"/>
    <col min="1800" max="1800" width="8.44140625" style="15" customWidth="1"/>
    <col min="1801" max="1801" width="7.6640625" style="15" customWidth="1"/>
    <col min="1802" max="1802" width="8.6640625" style="15" customWidth="1"/>
    <col min="1803" max="1803" width="35.109375" style="15" customWidth="1"/>
    <col min="1804" max="1804" width="10.6640625" style="15" customWidth="1"/>
    <col min="1805" max="1805" width="12.109375" style="15" customWidth="1"/>
    <col min="1806" max="1806" width="14.44140625" style="15" customWidth="1"/>
    <col min="1807" max="1807" width="12.6640625" style="15" customWidth="1"/>
    <col min="1808" max="1808" width="14" style="15" customWidth="1"/>
    <col min="1809" max="1809" width="14.44140625" style="15" customWidth="1"/>
    <col min="1810" max="1820" width="12.6640625" style="15" customWidth="1"/>
    <col min="1821" max="2055" width="9.109375" style="15" customWidth="1"/>
    <col min="2056" max="2056" width="8.44140625" style="15" customWidth="1"/>
    <col min="2057" max="2057" width="7.6640625" style="15" customWidth="1"/>
    <col min="2058" max="2058" width="8.6640625" style="15" customWidth="1"/>
    <col min="2059" max="2059" width="35.109375" style="15" customWidth="1"/>
    <col min="2060" max="2060" width="10.6640625" style="15" customWidth="1"/>
    <col min="2061" max="2061" width="12.109375" style="15" customWidth="1"/>
    <col min="2062" max="2062" width="14.44140625" style="15" customWidth="1"/>
    <col min="2063" max="2063" width="12.6640625" style="15" customWidth="1"/>
    <col min="2064" max="2064" width="14" style="15" customWidth="1"/>
    <col min="2065" max="2065" width="14.44140625" style="15" customWidth="1"/>
    <col min="2066" max="2076" width="12.6640625" style="15" customWidth="1"/>
    <col min="2077" max="2311" width="9.109375" style="15" customWidth="1"/>
    <col min="2312" max="2312" width="8.44140625" style="15" customWidth="1"/>
    <col min="2313" max="2313" width="7.6640625" style="15" customWidth="1"/>
    <col min="2314" max="2314" width="8.6640625" style="15" customWidth="1"/>
    <col min="2315" max="2315" width="35.109375" style="15" customWidth="1"/>
    <col min="2316" max="2316" width="10.6640625" style="15" customWidth="1"/>
    <col min="2317" max="2317" width="12.109375" style="15" customWidth="1"/>
    <col min="2318" max="2318" width="14.44140625" style="15" customWidth="1"/>
    <col min="2319" max="2319" width="12.6640625" style="15" customWidth="1"/>
    <col min="2320" max="2320" width="14" style="15" customWidth="1"/>
    <col min="2321" max="2321" width="14.44140625" style="15" customWidth="1"/>
    <col min="2322" max="2332" width="12.6640625" style="15" customWidth="1"/>
    <col min="2333" max="2567" width="9.109375" style="15" customWidth="1"/>
    <col min="2568" max="2568" width="8.44140625" style="15" customWidth="1"/>
    <col min="2569" max="2569" width="7.6640625" style="15" customWidth="1"/>
    <col min="2570" max="2570" width="8.6640625" style="15" customWidth="1"/>
    <col min="2571" max="2571" width="35.109375" style="15" customWidth="1"/>
    <col min="2572" max="2572" width="10.6640625" style="15" customWidth="1"/>
    <col min="2573" max="2573" width="12.109375" style="15" customWidth="1"/>
    <col min="2574" max="2574" width="14.44140625" style="15" customWidth="1"/>
    <col min="2575" max="2575" width="12.6640625" style="15" customWidth="1"/>
    <col min="2576" max="2576" width="14" style="15" customWidth="1"/>
    <col min="2577" max="2577" width="14.44140625" style="15" customWidth="1"/>
    <col min="2578" max="2588" width="12.6640625" style="15" customWidth="1"/>
    <col min="2589" max="2823" width="9.109375" style="15" customWidth="1"/>
    <col min="2824" max="2824" width="8.44140625" style="15" customWidth="1"/>
    <col min="2825" max="2825" width="7.6640625" style="15" customWidth="1"/>
    <col min="2826" max="2826" width="8.6640625" style="15" customWidth="1"/>
    <col min="2827" max="2827" width="35.109375" style="15" customWidth="1"/>
    <col min="2828" max="2828" width="10.6640625" style="15" customWidth="1"/>
    <col min="2829" max="2829" width="12.109375" style="15" customWidth="1"/>
    <col min="2830" max="2830" width="14.44140625" style="15" customWidth="1"/>
    <col min="2831" max="2831" width="12.6640625" style="15" customWidth="1"/>
    <col min="2832" max="2832" width="14" style="15" customWidth="1"/>
    <col min="2833" max="2833" width="14.44140625" style="15" customWidth="1"/>
    <col min="2834" max="2844" width="12.6640625" style="15" customWidth="1"/>
    <col min="2845" max="3079" width="9.109375" style="15" customWidth="1"/>
    <col min="3080" max="3080" width="8.44140625" style="15" customWidth="1"/>
    <col min="3081" max="3081" width="7.6640625" style="15" customWidth="1"/>
    <col min="3082" max="3082" width="8.6640625" style="15" customWidth="1"/>
    <col min="3083" max="3083" width="35.109375" style="15" customWidth="1"/>
    <col min="3084" max="3084" width="10.6640625" style="15" customWidth="1"/>
    <col min="3085" max="3085" width="12.109375" style="15" customWidth="1"/>
    <col min="3086" max="3086" width="14.44140625" style="15" customWidth="1"/>
    <col min="3087" max="3087" width="12.6640625" style="15" customWidth="1"/>
    <col min="3088" max="3088" width="14" style="15" customWidth="1"/>
    <col min="3089" max="3089" width="14.44140625" style="15" customWidth="1"/>
    <col min="3090" max="3100" width="12.6640625" style="15" customWidth="1"/>
    <col min="3101" max="3335" width="9.109375" style="15" customWidth="1"/>
    <col min="3336" max="3336" width="8.44140625" style="15" customWidth="1"/>
    <col min="3337" max="3337" width="7.6640625" style="15" customWidth="1"/>
    <col min="3338" max="3338" width="8.6640625" style="15" customWidth="1"/>
    <col min="3339" max="3339" width="35.109375" style="15" customWidth="1"/>
    <col min="3340" max="3340" width="10.6640625" style="15" customWidth="1"/>
    <col min="3341" max="3341" width="12.109375" style="15" customWidth="1"/>
    <col min="3342" max="3342" width="14.44140625" style="15" customWidth="1"/>
    <col min="3343" max="3343" width="12.6640625" style="15" customWidth="1"/>
    <col min="3344" max="3344" width="14" style="15" customWidth="1"/>
    <col min="3345" max="3345" width="14.44140625" style="15" customWidth="1"/>
    <col min="3346" max="3356" width="12.6640625" style="15" customWidth="1"/>
    <col min="3357" max="3591" width="9.109375" style="15" customWidth="1"/>
    <col min="3592" max="3592" width="8.44140625" style="15" customWidth="1"/>
    <col min="3593" max="3593" width="7.6640625" style="15" customWidth="1"/>
    <col min="3594" max="3594" width="8.6640625" style="15" customWidth="1"/>
    <col min="3595" max="3595" width="35.109375" style="15" customWidth="1"/>
    <col min="3596" max="3596" width="10.6640625" style="15" customWidth="1"/>
    <col min="3597" max="3597" width="12.109375" style="15" customWidth="1"/>
    <col min="3598" max="3598" width="14.44140625" style="15" customWidth="1"/>
    <col min="3599" max="3599" width="12.6640625" style="15" customWidth="1"/>
    <col min="3600" max="3600" width="14" style="15" customWidth="1"/>
    <col min="3601" max="3601" width="14.44140625" style="15" customWidth="1"/>
    <col min="3602" max="3612" width="12.6640625" style="15" customWidth="1"/>
    <col min="3613" max="3847" width="9.109375" style="15" customWidth="1"/>
    <col min="3848" max="3848" width="8.44140625" style="15" customWidth="1"/>
    <col min="3849" max="3849" width="7.6640625" style="15" customWidth="1"/>
    <col min="3850" max="3850" width="8.6640625" style="15" customWidth="1"/>
    <col min="3851" max="3851" width="35.109375" style="15" customWidth="1"/>
    <col min="3852" max="3852" width="10.6640625" style="15" customWidth="1"/>
    <col min="3853" max="3853" width="12.109375" style="15" customWidth="1"/>
    <col min="3854" max="3854" width="14.44140625" style="15" customWidth="1"/>
    <col min="3855" max="3855" width="12.6640625" style="15" customWidth="1"/>
    <col min="3856" max="3856" width="14" style="15" customWidth="1"/>
    <col min="3857" max="3857" width="14.44140625" style="15" customWidth="1"/>
    <col min="3858" max="3868" width="12.6640625" style="15" customWidth="1"/>
    <col min="3869" max="4103" width="9.109375" style="15" customWidth="1"/>
    <col min="4104" max="4104" width="8.44140625" style="15" customWidth="1"/>
    <col min="4105" max="4105" width="7.6640625" style="15" customWidth="1"/>
    <col min="4106" max="4106" width="8.6640625" style="15" customWidth="1"/>
    <col min="4107" max="4107" width="35.109375" style="15" customWidth="1"/>
    <col min="4108" max="4108" width="10.6640625" style="15" customWidth="1"/>
    <col min="4109" max="4109" width="12.109375" style="15" customWidth="1"/>
    <col min="4110" max="4110" width="14.44140625" style="15" customWidth="1"/>
    <col min="4111" max="4111" width="12.6640625" style="15" customWidth="1"/>
    <col min="4112" max="4112" width="14" style="15" customWidth="1"/>
    <col min="4113" max="4113" width="14.44140625" style="15" customWidth="1"/>
    <col min="4114" max="4124" width="12.6640625" style="15" customWidth="1"/>
    <col min="4125" max="4359" width="9.109375" style="15" customWidth="1"/>
    <col min="4360" max="4360" width="8.44140625" style="15" customWidth="1"/>
    <col min="4361" max="4361" width="7.6640625" style="15" customWidth="1"/>
    <col min="4362" max="4362" width="8.6640625" style="15" customWidth="1"/>
    <col min="4363" max="4363" width="35.109375" style="15" customWidth="1"/>
    <col min="4364" max="4364" width="10.6640625" style="15" customWidth="1"/>
    <col min="4365" max="4365" width="12.109375" style="15" customWidth="1"/>
    <col min="4366" max="4366" width="14.44140625" style="15" customWidth="1"/>
    <col min="4367" max="4367" width="12.6640625" style="15" customWidth="1"/>
    <col min="4368" max="4368" width="14" style="15" customWidth="1"/>
    <col min="4369" max="4369" width="14.44140625" style="15" customWidth="1"/>
    <col min="4370" max="4380" width="12.6640625" style="15" customWidth="1"/>
    <col min="4381" max="4615" width="9.109375" style="15" customWidth="1"/>
    <col min="4616" max="4616" width="8.44140625" style="15" customWidth="1"/>
    <col min="4617" max="4617" width="7.6640625" style="15" customWidth="1"/>
    <col min="4618" max="4618" width="8.6640625" style="15" customWidth="1"/>
    <col min="4619" max="4619" width="35.109375" style="15" customWidth="1"/>
    <col min="4620" max="4620" width="10.6640625" style="15" customWidth="1"/>
    <col min="4621" max="4621" width="12.109375" style="15" customWidth="1"/>
    <col min="4622" max="4622" width="14.44140625" style="15" customWidth="1"/>
    <col min="4623" max="4623" width="12.6640625" style="15" customWidth="1"/>
    <col min="4624" max="4624" width="14" style="15" customWidth="1"/>
    <col min="4625" max="4625" width="14.44140625" style="15" customWidth="1"/>
    <col min="4626" max="4636" width="12.6640625" style="15" customWidth="1"/>
    <col min="4637" max="4871" width="9.109375" style="15" customWidth="1"/>
    <col min="4872" max="4872" width="8.44140625" style="15" customWidth="1"/>
    <col min="4873" max="4873" width="7.6640625" style="15" customWidth="1"/>
    <col min="4874" max="4874" width="8.6640625" style="15" customWidth="1"/>
    <col min="4875" max="4875" width="35.109375" style="15" customWidth="1"/>
    <col min="4876" max="4876" width="10.6640625" style="15" customWidth="1"/>
    <col min="4877" max="4877" width="12.109375" style="15" customWidth="1"/>
    <col min="4878" max="4878" width="14.44140625" style="15" customWidth="1"/>
    <col min="4879" max="4879" width="12.6640625" style="15" customWidth="1"/>
    <col min="4880" max="4880" width="14" style="15" customWidth="1"/>
    <col min="4881" max="4881" width="14.44140625" style="15" customWidth="1"/>
    <col min="4882" max="4892" width="12.6640625" style="15" customWidth="1"/>
    <col min="4893" max="5127" width="9.109375" style="15" customWidth="1"/>
    <col min="5128" max="5128" width="8.44140625" style="15" customWidth="1"/>
    <col min="5129" max="5129" width="7.6640625" style="15" customWidth="1"/>
    <col min="5130" max="5130" width="8.6640625" style="15" customWidth="1"/>
    <col min="5131" max="5131" width="35.109375" style="15" customWidth="1"/>
    <col min="5132" max="5132" width="10.6640625" style="15" customWidth="1"/>
    <col min="5133" max="5133" width="12.109375" style="15" customWidth="1"/>
    <col min="5134" max="5134" width="14.44140625" style="15" customWidth="1"/>
    <col min="5135" max="5135" width="12.6640625" style="15" customWidth="1"/>
    <col min="5136" max="5136" width="14" style="15" customWidth="1"/>
    <col min="5137" max="5137" width="14.44140625" style="15" customWidth="1"/>
    <col min="5138" max="5148" width="12.6640625" style="15" customWidth="1"/>
    <col min="5149" max="5383" width="9.109375" style="15" customWidth="1"/>
    <col min="5384" max="5384" width="8.44140625" style="15" customWidth="1"/>
    <col min="5385" max="5385" width="7.6640625" style="15" customWidth="1"/>
    <col min="5386" max="5386" width="8.6640625" style="15" customWidth="1"/>
    <col min="5387" max="5387" width="35.109375" style="15" customWidth="1"/>
    <col min="5388" max="5388" width="10.6640625" style="15" customWidth="1"/>
    <col min="5389" max="5389" width="12.109375" style="15" customWidth="1"/>
    <col min="5390" max="5390" width="14.44140625" style="15" customWidth="1"/>
    <col min="5391" max="5391" width="12.6640625" style="15" customWidth="1"/>
    <col min="5392" max="5392" width="14" style="15" customWidth="1"/>
    <col min="5393" max="5393" width="14.44140625" style="15" customWidth="1"/>
    <col min="5394" max="5404" width="12.6640625" style="15" customWidth="1"/>
    <col min="5405" max="5639" width="9.109375" style="15" customWidth="1"/>
    <col min="5640" max="5640" width="8.44140625" style="15" customWidth="1"/>
    <col min="5641" max="5641" width="7.6640625" style="15" customWidth="1"/>
    <col min="5642" max="5642" width="8.6640625" style="15" customWidth="1"/>
    <col min="5643" max="5643" width="35.109375" style="15" customWidth="1"/>
    <col min="5644" max="5644" width="10.6640625" style="15" customWidth="1"/>
    <col min="5645" max="5645" width="12.109375" style="15" customWidth="1"/>
    <col min="5646" max="5646" width="14.44140625" style="15" customWidth="1"/>
    <col min="5647" max="5647" width="12.6640625" style="15" customWidth="1"/>
    <col min="5648" max="5648" width="14" style="15" customWidth="1"/>
    <col min="5649" max="5649" width="14.44140625" style="15" customWidth="1"/>
    <col min="5650" max="5660" width="12.6640625" style="15" customWidth="1"/>
    <col min="5661" max="5895" width="9.109375" style="15" customWidth="1"/>
    <col min="5896" max="5896" width="8.44140625" style="15" customWidth="1"/>
    <col min="5897" max="5897" width="7.6640625" style="15" customWidth="1"/>
    <col min="5898" max="5898" width="8.6640625" style="15" customWidth="1"/>
    <col min="5899" max="5899" width="35.109375" style="15" customWidth="1"/>
    <col min="5900" max="5900" width="10.6640625" style="15" customWidth="1"/>
    <col min="5901" max="5901" width="12.109375" style="15" customWidth="1"/>
    <col min="5902" max="5902" width="14.44140625" style="15" customWidth="1"/>
    <col min="5903" max="5903" width="12.6640625" style="15" customWidth="1"/>
    <col min="5904" max="5904" width="14" style="15" customWidth="1"/>
    <col min="5905" max="5905" width="14.44140625" style="15" customWidth="1"/>
    <col min="5906" max="5916" width="12.6640625" style="15" customWidth="1"/>
    <col min="5917" max="6151" width="9.109375" style="15" customWidth="1"/>
    <col min="6152" max="6152" width="8.44140625" style="15" customWidth="1"/>
    <col min="6153" max="6153" width="7.6640625" style="15" customWidth="1"/>
    <col min="6154" max="6154" width="8.6640625" style="15" customWidth="1"/>
    <col min="6155" max="6155" width="35.109375" style="15" customWidth="1"/>
    <col min="6156" max="6156" width="10.6640625" style="15" customWidth="1"/>
    <col min="6157" max="6157" width="12.109375" style="15" customWidth="1"/>
    <col min="6158" max="6158" width="14.44140625" style="15" customWidth="1"/>
    <col min="6159" max="6159" width="12.6640625" style="15" customWidth="1"/>
    <col min="6160" max="6160" width="14" style="15" customWidth="1"/>
    <col min="6161" max="6161" width="14.44140625" style="15" customWidth="1"/>
    <col min="6162" max="6172" width="12.6640625" style="15" customWidth="1"/>
    <col min="6173" max="6407" width="9.109375" style="15" customWidth="1"/>
    <col min="6408" max="6408" width="8.44140625" style="15" customWidth="1"/>
    <col min="6409" max="6409" width="7.6640625" style="15" customWidth="1"/>
    <col min="6410" max="6410" width="8.6640625" style="15" customWidth="1"/>
    <col min="6411" max="6411" width="35.109375" style="15" customWidth="1"/>
    <col min="6412" max="6412" width="10.6640625" style="15" customWidth="1"/>
    <col min="6413" max="6413" width="12.109375" style="15" customWidth="1"/>
    <col min="6414" max="6414" width="14.44140625" style="15" customWidth="1"/>
    <col min="6415" max="6415" width="12.6640625" style="15" customWidth="1"/>
    <col min="6416" max="6416" width="14" style="15" customWidth="1"/>
    <col min="6417" max="6417" width="14.44140625" style="15" customWidth="1"/>
    <col min="6418" max="6428" width="12.6640625" style="15" customWidth="1"/>
    <col min="6429" max="6663" width="9.109375" style="15" customWidth="1"/>
    <col min="6664" max="6664" width="8.44140625" style="15" customWidth="1"/>
    <col min="6665" max="6665" width="7.6640625" style="15" customWidth="1"/>
    <col min="6666" max="6666" width="8.6640625" style="15" customWidth="1"/>
    <col min="6667" max="6667" width="35.109375" style="15" customWidth="1"/>
    <col min="6668" max="6668" width="10.6640625" style="15" customWidth="1"/>
    <col min="6669" max="6669" width="12.109375" style="15" customWidth="1"/>
    <col min="6670" max="6670" width="14.44140625" style="15" customWidth="1"/>
    <col min="6671" max="6671" width="12.6640625" style="15" customWidth="1"/>
    <col min="6672" max="6672" width="14" style="15" customWidth="1"/>
    <col min="6673" max="6673" width="14.44140625" style="15" customWidth="1"/>
    <col min="6674" max="6684" width="12.6640625" style="15" customWidth="1"/>
    <col min="6685" max="6919" width="9.109375" style="15" customWidth="1"/>
    <col min="6920" max="6920" width="8.44140625" style="15" customWidth="1"/>
    <col min="6921" max="6921" width="7.6640625" style="15" customWidth="1"/>
    <col min="6922" max="6922" width="8.6640625" style="15" customWidth="1"/>
    <col min="6923" max="6923" width="35.109375" style="15" customWidth="1"/>
    <col min="6924" max="6924" width="10.6640625" style="15" customWidth="1"/>
    <col min="6925" max="6925" width="12.109375" style="15" customWidth="1"/>
    <col min="6926" max="6926" width="14.44140625" style="15" customWidth="1"/>
    <col min="6927" max="6927" width="12.6640625" style="15" customWidth="1"/>
    <col min="6928" max="6928" width="14" style="15" customWidth="1"/>
    <col min="6929" max="6929" width="14.44140625" style="15" customWidth="1"/>
    <col min="6930" max="6940" width="12.6640625" style="15" customWidth="1"/>
    <col min="6941" max="7175" width="9.109375" style="15" customWidth="1"/>
    <col min="7176" max="7176" width="8.44140625" style="15" customWidth="1"/>
    <col min="7177" max="7177" width="7.6640625" style="15" customWidth="1"/>
    <col min="7178" max="7178" width="8.6640625" style="15" customWidth="1"/>
    <col min="7179" max="7179" width="35.109375" style="15" customWidth="1"/>
    <col min="7180" max="7180" width="10.6640625" style="15" customWidth="1"/>
    <col min="7181" max="7181" width="12.109375" style="15" customWidth="1"/>
    <col min="7182" max="7182" width="14.44140625" style="15" customWidth="1"/>
    <col min="7183" max="7183" width="12.6640625" style="15" customWidth="1"/>
    <col min="7184" max="7184" width="14" style="15" customWidth="1"/>
    <col min="7185" max="7185" width="14.44140625" style="15" customWidth="1"/>
    <col min="7186" max="7196" width="12.6640625" style="15" customWidth="1"/>
    <col min="7197" max="7431" width="9.109375" style="15" customWidth="1"/>
    <col min="7432" max="7432" width="8.44140625" style="15" customWidth="1"/>
    <col min="7433" max="7433" width="7.6640625" style="15" customWidth="1"/>
    <col min="7434" max="7434" width="8.6640625" style="15" customWidth="1"/>
    <col min="7435" max="7435" width="35.109375" style="15" customWidth="1"/>
    <col min="7436" max="7436" width="10.6640625" style="15" customWidth="1"/>
    <col min="7437" max="7437" width="12.109375" style="15" customWidth="1"/>
    <col min="7438" max="7438" width="14.44140625" style="15" customWidth="1"/>
    <col min="7439" max="7439" width="12.6640625" style="15" customWidth="1"/>
    <col min="7440" max="7440" width="14" style="15" customWidth="1"/>
    <col min="7441" max="7441" width="14.44140625" style="15" customWidth="1"/>
    <col min="7442" max="7452" width="12.6640625" style="15" customWidth="1"/>
    <col min="7453" max="7687" width="9.109375" style="15" customWidth="1"/>
    <col min="7688" max="7688" width="8.44140625" style="15" customWidth="1"/>
    <col min="7689" max="7689" width="7.6640625" style="15" customWidth="1"/>
    <col min="7690" max="7690" width="8.6640625" style="15" customWidth="1"/>
    <col min="7691" max="7691" width="35.109375" style="15" customWidth="1"/>
    <col min="7692" max="7692" width="10.6640625" style="15" customWidth="1"/>
    <col min="7693" max="7693" width="12.109375" style="15" customWidth="1"/>
    <col min="7694" max="7694" width="14.44140625" style="15" customWidth="1"/>
    <col min="7695" max="7695" width="12.6640625" style="15" customWidth="1"/>
    <col min="7696" max="7696" width="14" style="15" customWidth="1"/>
    <col min="7697" max="7697" width="14.44140625" style="15" customWidth="1"/>
    <col min="7698" max="7708" width="12.6640625" style="15" customWidth="1"/>
    <col min="7709" max="7943" width="9.109375" style="15" customWidth="1"/>
    <col min="7944" max="7944" width="8.44140625" style="15" customWidth="1"/>
    <col min="7945" max="7945" width="7.6640625" style="15" customWidth="1"/>
    <col min="7946" max="7946" width="8.6640625" style="15" customWidth="1"/>
    <col min="7947" max="7947" width="35.109375" style="15" customWidth="1"/>
    <col min="7948" max="7948" width="10.6640625" style="15" customWidth="1"/>
    <col min="7949" max="7949" width="12.109375" style="15" customWidth="1"/>
    <col min="7950" max="7950" width="14.44140625" style="15" customWidth="1"/>
    <col min="7951" max="7951" width="12.6640625" style="15" customWidth="1"/>
    <col min="7952" max="7952" width="14" style="15" customWidth="1"/>
    <col min="7953" max="7953" width="14.44140625" style="15" customWidth="1"/>
    <col min="7954" max="7964" width="12.6640625" style="15" customWidth="1"/>
    <col min="7965" max="8199" width="9.109375" style="15" customWidth="1"/>
    <col min="8200" max="8200" width="8.44140625" style="15" customWidth="1"/>
    <col min="8201" max="8201" width="7.6640625" style="15" customWidth="1"/>
    <col min="8202" max="8202" width="8.6640625" style="15" customWidth="1"/>
    <col min="8203" max="8203" width="35.109375" style="15" customWidth="1"/>
    <col min="8204" max="8204" width="10.6640625" style="15" customWidth="1"/>
    <col min="8205" max="8205" width="12.109375" style="15" customWidth="1"/>
    <col min="8206" max="8206" width="14.44140625" style="15" customWidth="1"/>
    <col min="8207" max="8207" width="12.6640625" style="15" customWidth="1"/>
    <col min="8208" max="8208" width="14" style="15" customWidth="1"/>
    <col min="8209" max="8209" width="14.44140625" style="15" customWidth="1"/>
    <col min="8210" max="8220" width="12.6640625" style="15" customWidth="1"/>
    <col min="8221" max="8455" width="9.109375" style="15" customWidth="1"/>
    <col min="8456" max="8456" width="8.44140625" style="15" customWidth="1"/>
    <col min="8457" max="8457" width="7.6640625" style="15" customWidth="1"/>
    <col min="8458" max="8458" width="8.6640625" style="15" customWidth="1"/>
    <col min="8459" max="8459" width="35.109375" style="15" customWidth="1"/>
    <col min="8460" max="8460" width="10.6640625" style="15" customWidth="1"/>
    <col min="8461" max="8461" width="12.109375" style="15" customWidth="1"/>
    <col min="8462" max="8462" width="14.44140625" style="15" customWidth="1"/>
    <col min="8463" max="8463" width="12.6640625" style="15" customWidth="1"/>
    <col min="8464" max="8464" width="14" style="15" customWidth="1"/>
    <col min="8465" max="8465" width="14.44140625" style="15" customWidth="1"/>
    <col min="8466" max="8476" width="12.6640625" style="15" customWidth="1"/>
    <col min="8477" max="8711" width="9.109375" style="15" customWidth="1"/>
    <col min="8712" max="8712" width="8.44140625" style="15" customWidth="1"/>
    <col min="8713" max="8713" width="7.6640625" style="15" customWidth="1"/>
    <col min="8714" max="8714" width="8.6640625" style="15" customWidth="1"/>
    <col min="8715" max="8715" width="35.109375" style="15" customWidth="1"/>
    <col min="8716" max="8716" width="10.6640625" style="15" customWidth="1"/>
    <col min="8717" max="8717" width="12.109375" style="15" customWidth="1"/>
    <col min="8718" max="8718" width="14.44140625" style="15" customWidth="1"/>
    <col min="8719" max="8719" width="12.6640625" style="15" customWidth="1"/>
    <col min="8720" max="8720" width="14" style="15" customWidth="1"/>
    <col min="8721" max="8721" width="14.44140625" style="15" customWidth="1"/>
    <col min="8722" max="8732" width="12.6640625" style="15" customWidth="1"/>
    <col min="8733" max="8967" width="9.109375" style="15" customWidth="1"/>
    <col min="8968" max="8968" width="8.44140625" style="15" customWidth="1"/>
    <col min="8969" max="8969" width="7.6640625" style="15" customWidth="1"/>
    <col min="8970" max="8970" width="8.6640625" style="15" customWidth="1"/>
    <col min="8971" max="8971" width="35.109375" style="15" customWidth="1"/>
    <col min="8972" max="8972" width="10.6640625" style="15" customWidth="1"/>
    <col min="8973" max="8973" width="12.109375" style="15" customWidth="1"/>
    <col min="8974" max="8974" width="14.44140625" style="15" customWidth="1"/>
    <col min="8975" max="8975" width="12.6640625" style="15" customWidth="1"/>
    <col min="8976" max="8976" width="14" style="15" customWidth="1"/>
    <col min="8977" max="8977" width="14.44140625" style="15" customWidth="1"/>
    <col min="8978" max="8988" width="12.6640625" style="15" customWidth="1"/>
    <col min="8989" max="9223" width="9.109375" style="15" customWidth="1"/>
    <col min="9224" max="9224" width="8.44140625" style="15" customWidth="1"/>
    <col min="9225" max="9225" width="7.6640625" style="15" customWidth="1"/>
    <col min="9226" max="9226" width="8.6640625" style="15" customWidth="1"/>
    <col min="9227" max="9227" width="35.109375" style="15" customWidth="1"/>
    <col min="9228" max="9228" width="10.6640625" style="15" customWidth="1"/>
    <col min="9229" max="9229" width="12.109375" style="15" customWidth="1"/>
    <col min="9230" max="9230" width="14.44140625" style="15" customWidth="1"/>
    <col min="9231" max="9231" width="12.6640625" style="15" customWidth="1"/>
    <col min="9232" max="9232" width="14" style="15" customWidth="1"/>
    <col min="9233" max="9233" width="14.44140625" style="15" customWidth="1"/>
    <col min="9234" max="9244" width="12.6640625" style="15" customWidth="1"/>
    <col min="9245" max="9479" width="9.109375" style="15" customWidth="1"/>
    <col min="9480" max="9480" width="8.44140625" style="15" customWidth="1"/>
    <col min="9481" max="9481" width="7.6640625" style="15" customWidth="1"/>
    <col min="9482" max="9482" width="8.6640625" style="15" customWidth="1"/>
    <col min="9483" max="9483" width="35.109375" style="15" customWidth="1"/>
    <col min="9484" max="9484" width="10.6640625" style="15" customWidth="1"/>
    <col min="9485" max="9485" width="12.109375" style="15" customWidth="1"/>
    <col min="9486" max="9486" width="14.44140625" style="15" customWidth="1"/>
    <col min="9487" max="9487" width="12.6640625" style="15" customWidth="1"/>
    <col min="9488" max="9488" width="14" style="15" customWidth="1"/>
    <col min="9489" max="9489" width="14.44140625" style="15" customWidth="1"/>
    <col min="9490" max="9500" width="12.6640625" style="15" customWidth="1"/>
    <col min="9501" max="9735" width="9.109375" style="15" customWidth="1"/>
    <col min="9736" max="9736" width="8.44140625" style="15" customWidth="1"/>
    <col min="9737" max="9737" width="7.6640625" style="15" customWidth="1"/>
    <col min="9738" max="9738" width="8.6640625" style="15" customWidth="1"/>
    <col min="9739" max="9739" width="35.109375" style="15" customWidth="1"/>
    <col min="9740" max="9740" width="10.6640625" style="15" customWidth="1"/>
    <col min="9741" max="9741" width="12.109375" style="15" customWidth="1"/>
    <col min="9742" max="9742" width="14.44140625" style="15" customWidth="1"/>
    <col min="9743" max="9743" width="12.6640625" style="15" customWidth="1"/>
    <col min="9744" max="9744" width="14" style="15" customWidth="1"/>
    <col min="9745" max="9745" width="14.44140625" style="15" customWidth="1"/>
    <col min="9746" max="9756" width="12.6640625" style="15" customWidth="1"/>
    <col min="9757" max="9991" width="9.109375" style="15" customWidth="1"/>
    <col min="9992" max="9992" width="8.44140625" style="15" customWidth="1"/>
    <col min="9993" max="9993" width="7.6640625" style="15" customWidth="1"/>
    <col min="9994" max="9994" width="8.6640625" style="15" customWidth="1"/>
    <col min="9995" max="9995" width="35.109375" style="15" customWidth="1"/>
    <col min="9996" max="9996" width="10.6640625" style="15" customWidth="1"/>
    <col min="9997" max="9997" width="12.109375" style="15" customWidth="1"/>
    <col min="9998" max="9998" width="14.44140625" style="15" customWidth="1"/>
    <col min="9999" max="9999" width="12.6640625" style="15" customWidth="1"/>
    <col min="10000" max="10000" width="14" style="15" customWidth="1"/>
    <col min="10001" max="10001" width="14.44140625" style="15" customWidth="1"/>
    <col min="10002" max="10012" width="12.6640625" style="15" customWidth="1"/>
    <col min="10013" max="10247" width="9.109375" style="15" customWidth="1"/>
    <col min="10248" max="10248" width="8.44140625" style="15" customWidth="1"/>
    <col min="10249" max="10249" width="7.6640625" style="15" customWidth="1"/>
    <col min="10250" max="10250" width="8.6640625" style="15" customWidth="1"/>
    <col min="10251" max="10251" width="35.109375" style="15" customWidth="1"/>
    <col min="10252" max="10252" width="10.6640625" style="15" customWidth="1"/>
    <col min="10253" max="10253" width="12.109375" style="15" customWidth="1"/>
    <col min="10254" max="10254" width="14.44140625" style="15" customWidth="1"/>
    <col min="10255" max="10255" width="12.6640625" style="15" customWidth="1"/>
    <col min="10256" max="10256" width="14" style="15" customWidth="1"/>
    <col min="10257" max="10257" width="14.44140625" style="15" customWidth="1"/>
    <col min="10258" max="10268" width="12.6640625" style="15" customWidth="1"/>
    <col min="10269" max="10503" width="9.109375" style="15" customWidth="1"/>
    <col min="10504" max="10504" width="8.44140625" style="15" customWidth="1"/>
    <col min="10505" max="10505" width="7.6640625" style="15" customWidth="1"/>
    <col min="10506" max="10506" width="8.6640625" style="15" customWidth="1"/>
    <col min="10507" max="10507" width="35.109375" style="15" customWidth="1"/>
    <col min="10508" max="10508" width="10.6640625" style="15" customWidth="1"/>
    <col min="10509" max="10509" width="12.109375" style="15" customWidth="1"/>
    <col min="10510" max="10510" width="14.44140625" style="15" customWidth="1"/>
    <col min="10511" max="10511" width="12.6640625" style="15" customWidth="1"/>
    <col min="10512" max="10512" width="14" style="15" customWidth="1"/>
    <col min="10513" max="10513" width="14.44140625" style="15" customWidth="1"/>
    <col min="10514" max="10524" width="12.6640625" style="15" customWidth="1"/>
    <col min="10525" max="10759" width="9.109375" style="15" customWidth="1"/>
    <col min="10760" max="10760" width="8.44140625" style="15" customWidth="1"/>
    <col min="10761" max="10761" width="7.6640625" style="15" customWidth="1"/>
    <col min="10762" max="10762" width="8.6640625" style="15" customWidth="1"/>
    <col min="10763" max="10763" width="35.109375" style="15" customWidth="1"/>
    <col min="10764" max="10764" width="10.6640625" style="15" customWidth="1"/>
    <col min="10765" max="10765" width="12.109375" style="15" customWidth="1"/>
    <col min="10766" max="10766" width="14.44140625" style="15" customWidth="1"/>
    <col min="10767" max="10767" width="12.6640625" style="15" customWidth="1"/>
    <col min="10768" max="10768" width="14" style="15" customWidth="1"/>
    <col min="10769" max="10769" width="14.44140625" style="15" customWidth="1"/>
    <col min="10770" max="10780" width="12.6640625" style="15" customWidth="1"/>
    <col min="10781" max="11015" width="9.109375" style="15" customWidth="1"/>
    <col min="11016" max="11016" width="8.44140625" style="15" customWidth="1"/>
    <col min="11017" max="11017" width="7.6640625" style="15" customWidth="1"/>
    <col min="11018" max="11018" width="8.6640625" style="15" customWidth="1"/>
    <col min="11019" max="11019" width="35.109375" style="15" customWidth="1"/>
    <col min="11020" max="11020" width="10.6640625" style="15" customWidth="1"/>
    <col min="11021" max="11021" width="12.109375" style="15" customWidth="1"/>
    <col min="11022" max="11022" width="14.44140625" style="15" customWidth="1"/>
    <col min="11023" max="11023" width="12.6640625" style="15" customWidth="1"/>
    <col min="11024" max="11024" width="14" style="15" customWidth="1"/>
    <col min="11025" max="11025" width="14.44140625" style="15" customWidth="1"/>
    <col min="11026" max="11036" width="12.6640625" style="15" customWidth="1"/>
    <col min="11037" max="11271" width="9.109375" style="15" customWidth="1"/>
    <col min="11272" max="11272" width="8.44140625" style="15" customWidth="1"/>
    <col min="11273" max="11273" width="7.6640625" style="15" customWidth="1"/>
    <col min="11274" max="11274" width="8.6640625" style="15" customWidth="1"/>
    <col min="11275" max="11275" width="35.109375" style="15" customWidth="1"/>
    <col min="11276" max="11276" width="10.6640625" style="15" customWidth="1"/>
    <col min="11277" max="11277" width="12.109375" style="15" customWidth="1"/>
    <col min="11278" max="11278" width="14.44140625" style="15" customWidth="1"/>
    <col min="11279" max="11279" width="12.6640625" style="15" customWidth="1"/>
    <col min="11280" max="11280" width="14" style="15" customWidth="1"/>
    <col min="11281" max="11281" width="14.44140625" style="15" customWidth="1"/>
    <col min="11282" max="11292" width="12.6640625" style="15" customWidth="1"/>
    <col min="11293" max="11527" width="9.109375" style="15" customWidth="1"/>
    <col min="11528" max="11528" width="8.44140625" style="15" customWidth="1"/>
    <col min="11529" max="11529" width="7.6640625" style="15" customWidth="1"/>
    <col min="11530" max="11530" width="8.6640625" style="15" customWidth="1"/>
    <col min="11531" max="11531" width="35.109375" style="15" customWidth="1"/>
    <col min="11532" max="11532" width="10.6640625" style="15" customWidth="1"/>
    <col min="11533" max="11533" width="12.109375" style="15" customWidth="1"/>
    <col min="11534" max="11534" width="14.44140625" style="15" customWidth="1"/>
    <col min="11535" max="11535" width="12.6640625" style="15" customWidth="1"/>
    <col min="11536" max="11536" width="14" style="15" customWidth="1"/>
    <col min="11537" max="11537" width="14.44140625" style="15" customWidth="1"/>
    <col min="11538" max="11548" width="12.6640625" style="15" customWidth="1"/>
    <col min="11549" max="11783" width="9.109375" style="15" customWidth="1"/>
    <col min="11784" max="11784" width="8.44140625" style="15" customWidth="1"/>
    <col min="11785" max="11785" width="7.6640625" style="15" customWidth="1"/>
    <col min="11786" max="11786" width="8.6640625" style="15" customWidth="1"/>
    <col min="11787" max="11787" width="35.109375" style="15" customWidth="1"/>
    <col min="11788" max="11788" width="10.6640625" style="15" customWidth="1"/>
    <col min="11789" max="11789" width="12.109375" style="15" customWidth="1"/>
    <col min="11790" max="11790" width="14.44140625" style="15" customWidth="1"/>
    <col min="11791" max="11791" width="12.6640625" style="15" customWidth="1"/>
    <col min="11792" max="11792" width="14" style="15" customWidth="1"/>
    <col min="11793" max="11793" width="14.44140625" style="15" customWidth="1"/>
    <col min="11794" max="11804" width="12.6640625" style="15" customWidth="1"/>
    <col min="11805" max="12039" width="9.109375" style="15" customWidth="1"/>
    <col min="12040" max="12040" width="8.44140625" style="15" customWidth="1"/>
    <col min="12041" max="12041" width="7.6640625" style="15" customWidth="1"/>
    <col min="12042" max="12042" width="8.6640625" style="15" customWidth="1"/>
    <col min="12043" max="12043" width="35.109375" style="15" customWidth="1"/>
    <col min="12044" max="12044" width="10.6640625" style="15" customWidth="1"/>
    <col min="12045" max="12045" width="12.109375" style="15" customWidth="1"/>
    <col min="12046" max="12046" width="14.44140625" style="15" customWidth="1"/>
    <col min="12047" max="12047" width="12.6640625" style="15" customWidth="1"/>
    <col min="12048" max="12048" width="14" style="15" customWidth="1"/>
    <col min="12049" max="12049" width="14.44140625" style="15" customWidth="1"/>
    <col min="12050" max="12060" width="12.6640625" style="15" customWidth="1"/>
    <col min="12061" max="12295" width="9.109375" style="15" customWidth="1"/>
    <col min="12296" max="12296" width="8.44140625" style="15" customWidth="1"/>
    <col min="12297" max="12297" width="7.6640625" style="15" customWidth="1"/>
    <col min="12298" max="12298" width="8.6640625" style="15" customWidth="1"/>
    <col min="12299" max="12299" width="35.109375" style="15" customWidth="1"/>
    <col min="12300" max="12300" width="10.6640625" style="15" customWidth="1"/>
    <col min="12301" max="12301" width="12.109375" style="15" customWidth="1"/>
    <col min="12302" max="12302" width="14.44140625" style="15" customWidth="1"/>
    <col min="12303" max="12303" width="12.6640625" style="15" customWidth="1"/>
    <col min="12304" max="12304" width="14" style="15" customWidth="1"/>
    <col min="12305" max="12305" width="14.44140625" style="15" customWidth="1"/>
    <col min="12306" max="12316" width="12.6640625" style="15" customWidth="1"/>
    <col min="12317" max="12551" width="9.109375" style="15" customWidth="1"/>
    <col min="12552" max="12552" width="8.44140625" style="15" customWidth="1"/>
    <col min="12553" max="12553" width="7.6640625" style="15" customWidth="1"/>
    <col min="12554" max="12554" width="8.6640625" style="15" customWidth="1"/>
    <col min="12555" max="12555" width="35.109375" style="15" customWidth="1"/>
    <col min="12556" max="12556" width="10.6640625" style="15" customWidth="1"/>
    <col min="12557" max="12557" width="12.109375" style="15" customWidth="1"/>
    <col min="12558" max="12558" width="14.44140625" style="15" customWidth="1"/>
    <col min="12559" max="12559" width="12.6640625" style="15" customWidth="1"/>
    <col min="12560" max="12560" width="14" style="15" customWidth="1"/>
    <col min="12561" max="12561" width="14.44140625" style="15" customWidth="1"/>
    <col min="12562" max="12572" width="12.6640625" style="15" customWidth="1"/>
    <col min="12573" max="12807" width="9.109375" style="15" customWidth="1"/>
    <col min="12808" max="12808" width="8.44140625" style="15" customWidth="1"/>
    <col min="12809" max="12809" width="7.6640625" style="15" customWidth="1"/>
    <col min="12810" max="12810" width="8.6640625" style="15" customWidth="1"/>
    <col min="12811" max="12811" width="35.109375" style="15" customWidth="1"/>
    <col min="12812" max="12812" width="10.6640625" style="15" customWidth="1"/>
    <col min="12813" max="12813" width="12.109375" style="15" customWidth="1"/>
    <col min="12814" max="12814" width="14.44140625" style="15" customWidth="1"/>
    <col min="12815" max="12815" width="12.6640625" style="15" customWidth="1"/>
    <col min="12816" max="12816" width="14" style="15" customWidth="1"/>
    <col min="12817" max="12817" width="14.44140625" style="15" customWidth="1"/>
    <col min="12818" max="12828" width="12.6640625" style="15" customWidth="1"/>
    <col min="12829" max="13063" width="9.109375" style="15" customWidth="1"/>
    <col min="13064" max="13064" width="8.44140625" style="15" customWidth="1"/>
    <col min="13065" max="13065" width="7.6640625" style="15" customWidth="1"/>
    <col min="13066" max="13066" width="8.6640625" style="15" customWidth="1"/>
    <col min="13067" max="13067" width="35.109375" style="15" customWidth="1"/>
    <col min="13068" max="13068" width="10.6640625" style="15" customWidth="1"/>
    <col min="13069" max="13069" width="12.109375" style="15" customWidth="1"/>
    <col min="13070" max="13070" width="14.44140625" style="15" customWidth="1"/>
    <col min="13071" max="13071" width="12.6640625" style="15" customWidth="1"/>
    <col min="13072" max="13072" width="14" style="15" customWidth="1"/>
    <col min="13073" max="13073" width="14.44140625" style="15" customWidth="1"/>
    <col min="13074" max="13084" width="12.6640625" style="15" customWidth="1"/>
    <col min="13085" max="13319" width="9.109375" style="15" customWidth="1"/>
    <col min="13320" max="13320" width="8.44140625" style="15" customWidth="1"/>
    <col min="13321" max="13321" width="7.6640625" style="15" customWidth="1"/>
    <col min="13322" max="13322" width="8.6640625" style="15" customWidth="1"/>
    <col min="13323" max="13323" width="35.109375" style="15" customWidth="1"/>
    <col min="13324" max="13324" width="10.6640625" style="15" customWidth="1"/>
    <col min="13325" max="13325" width="12.109375" style="15" customWidth="1"/>
    <col min="13326" max="13326" width="14.44140625" style="15" customWidth="1"/>
    <col min="13327" max="13327" width="12.6640625" style="15" customWidth="1"/>
    <col min="13328" max="13328" width="14" style="15" customWidth="1"/>
    <col min="13329" max="13329" width="14.44140625" style="15" customWidth="1"/>
    <col min="13330" max="13340" width="12.6640625" style="15" customWidth="1"/>
    <col min="13341" max="13575" width="9.109375" style="15" customWidth="1"/>
    <col min="13576" max="13576" width="8.44140625" style="15" customWidth="1"/>
    <col min="13577" max="13577" width="7.6640625" style="15" customWidth="1"/>
    <col min="13578" max="13578" width="8.6640625" style="15" customWidth="1"/>
    <col min="13579" max="13579" width="35.109375" style="15" customWidth="1"/>
    <col min="13580" max="13580" width="10.6640625" style="15" customWidth="1"/>
    <col min="13581" max="13581" width="12.109375" style="15" customWidth="1"/>
    <col min="13582" max="13582" width="14.44140625" style="15" customWidth="1"/>
    <col min="13583" max="13583" width="12.6640625" style="15" customWidth="1"/>
    <col min="13584" max="13584" width="14" style="15" customWidth="1"/>
    <col min="13585" max="13585" width="14.44140625" style="15" customWidth="1"/>
    <col min="13586" max="13596" width="12.6640625" style="15" customWidth="1"/>
    <col min="13597" max="13831" width="9.109375" style="15" customWidth="1"/>
    <col min="13832" max="13832" width="8.44140625" style="15" customWidth="1"/>
    <col min="13833" max="13833" width="7.6640625" style="15" customWidth="1"/>
    <col min="13834" max="13834" width="8.6640625" style="15" customWidth="1"/>
    <col min="13835" max="13835" width="35.109375" style="15" customWidth="1"/>
    <col min="13836" max="13836" width="10.6640625" style="15" customWidth="1"/>
    <col min="13837" max="13837" width="12.109375" style="15" customWidth="1"/>
    <col min="13838" max="13838" width="14.44140625" style="15" customWidth="1"/>
    <col min="13839" max="13839" width="12.6640625" style="15" customWidth="1"/>
    <col min="13840" max="13840" width="14" style="15" customWidth="1"/>
    <col min="13841" max="13841" width="14.44140625" style="15" customWidth="1"/>
    <col min="13842" max="13852" width="12.6640625" style="15" customWidth="1"/>
    <col min="13853" max="14087" width="9.109375" style="15" customWidth="1"/>
    <col min="14088" max="14088" width="8.44140625" style="15" customWidth="1"/>
    <col min="14089" max="14089" width="7.6640625" style="15" customWidth="1"/>
    <col min="14090" max="14090" width="8.6640625" style="15" customWidth="1"/>
    <col min="14091" max="14091" width="35.109375" style="15" customWidth="1"/>
    <col min="14092" max="14092" width="10.6640625" style="15" customWidth="1"/>
    <col min="14093" max="14093" width="12.109375" style="15" customWidth="1"/>
    <col min="14094" max="14094" width="14.44140625" style="15" customWidth="1"/>
    <col min="14095" max="14095" width="12.6640625" style="15" customWidth="1"/>
    <col min="14096" max="14096" width="14" style="15" customWidth="1"/>
    <col min="14097" max="14097" width="14.44140625" style="15" customWidth="1"/>
    <col min="14098" max="14108" width="12.6640625" style="15" customWidth="1"/>
    <col min="14109" max="14343" width="9.109375" style="15" customWidth="1"/>
    <col min="14344" max="14344" width="8.44140625" style="15" customWidth="1"/>
    <col min="14345" max="14345" width="7.6640625" style="15" customWidth="1"/>
    <col min="14346" max="14346" width="8.6640625" style="15" customWidth="1"/>
    <col min="14347" max="14347" width="35.109375" style="15" customWidth="1"/>
    <col min="14348" max="14348" width="10.6640625" style="15" customWidth="1"/>
    <col min="14349" max="14349" width="12.109375" style="15" customWidth="1"/>
    <col min="14350" max="14350" width="14.44140625" style="15" customWidth="1"/>
    <col min="14351" max="14351" width="12.6640625" style="15" customWidth="1"/>
    <col min="14352" max="14352" width="14" style="15" customWidth="1"/>
    <col min="14353" max="14353" width="14.44140625" style="15" customWidth="1"/>
    <col min="14354" max="14364" width="12.6640625" style="15" customWidth="1"/>
    <col min="14365" max="14599" width="9.109375" style="15" customWidth="1"/>
    <col min="14600" max="14600" width="8.44140625" style="15" customWidth="1"/>
    <col min="14601" max="14601" width="7.6640625" style="15" customWidth="1"/>
    <col min="14602" max="14602" width="8.6640625" style="15" customWidth="1"/>
    <col min="14603" max="14603" width="35.109375" style="15" customWidth="1"/>
    <col min="14604" max="14604" width="10.6640625" style="15" customWidth="1"/>
    <col min="14605" max="14605" width="12.109375" style="15" customWidth="1"/>
    <col min="14606" max="14606" width="14.44140625" style="15" customWidth="1"/>
    <col min="14607" max="14607" width="12.6640625" style="15" customWidth="1"/>
    <col min="14608" max="14608" width="14" style="15" customWidth="1"/>
    <col min="14609" max="14609" width="14.44140625" style="15" customWidth="1"/>
    <col min="14610" max="14620" width="12.6640625" style="15" customWidth="1"/>
    <col min="14621" max="14855" width="9.109375" style="15" customWidth="1"/>
    <col min="14856" max="14856" width="8.44140625" style="15" customWidth="1"/>
    <col min="14857" max="14857" width="7.6640625" style="15" customWidth="1"/>
    <col min="14858" max="14858" width="8.6640625" style="15" customWidth="1"/>
    <col min="14859" max="14859" width="35.109375" style="15" customWidth="1"/>
    <col min="14860" max="14860" width="10.6640625" style="15" customWidth="1"/>
    <col min="14861" max="14861" width="12.109375" style="15" customWidth="1"/>
    <col min="14862" max="14862" width="14.44140625" style="15" customWidth="1"/>
    <col min="14863" max="14863" width="12.6640625" style="15" customWidth="1"/>
    <col min="14864" max="14864" width="14" style="15" customWidth="1"/>
    <col min="14865" max="14865" width="14.44140625" style="15" customWidth="1"/>
    <col min="14866" max="14876" width="12.6640625" style="15" customWidth="1"/>
    <col min="14877" max="15111" width="9.109375" style="15" customWidth="1"/>
    <col min="15112" max="15112" width="8.44140625" style="15" customWidth="1"/>
    <col min="15113" max="15113" width="7.6640625" style="15" customWidth="1"/>
    <col min="15114" max="15114" width="8.6640625" style="15" customWidth="1"/>
    <col min="15115" max="15115" width="35.109375" style="15" customWidth="1"/>
    <col min="15116" max="15116" width="10.6640625" style="15" customWidth="1"/>
    <col min="15117" max="15117" width="12.109375" style="15" customWidth="1"/>
    <col min="15118" max="15118" width="14.44140625" style="15" customWidth="1"/>
    <col min="15119" max="15119" width="12.6640625" style="15" customWidth="1"/>
    <col min="15120" max="15120" width="14" style="15" customWidth="1"/>
    <col min="15121" max="15121" width="14.44140625" style="15" customWidth="1"/>
    <col min="15122" max="15132" width="12.6640625" style="15" customWidth="1"/>
    <col min="15133" max="15367" width="9.109375" style="15" customWidth="1"/>
    <col min="15368" max="15368" width="8.44140625" style="15" customWidth="1"/>
    <col min="15369" max="15369" width="7.6640625" style="15" customWidth="1"/>
    <col min="15370" max="15370" width="8.6640625" style="15" customWidth="1"/>
    <col min="15371" max="15371" width="35.109375" style="15" customWidth="1"/>
    <col min="15372" max="15372" width="10.6640625" style="15" customWidth="1"/>
    <col min="15373" max="15373" width="12.109375" style="15" customWidth="1"/>
    <col min="15374" max="15374" width="14.44140625" style="15" customWidth="1"/>
    <col min="15375" max="15375" width="12.6640625" style="15" customWidth="1"/>
    <col min="15376" max="15376" width="14" style="15" customWidth="1"/>
    <col min="15377" max="15377" width="14.44140625" style="15" customWidth="1"/>
    <col min="15378" max="15388" width="12.6640625" style="15" customWidth="1"/>
    <col min="15389" max="15623" width="9.109375" style="15" customWidth="1"/>
    <col min="15624" max="15624" width="8.44140625" style="15" customWidth="1"/>
    <col min="15625" max="15625" width="7.6640625" style="15" customWidth="1"/>
    <col min="15626" max="15626" width="8.6640625" style="15" customWidth="1"/>
    <col min="15627" max="15627" width="35.109375" style="15" customWidth="1"/>
    <col min="15628" max="15628" width="10.6640625" style="15" customWidth="1"/>
    <col min="15629" max="15629" width="12.109375" style="15" customWidth="1"/>
    <col min="15630" max="15630" width="14.44140625" style="15" customWidth="1"/>
    <col min="15631" max="15631" width="12.6640625" style="15" customWidth="1"/>
    <col min="15632" max="15632" width="14" style="15" customWidth="1"/>
    <col min="15633" max="15633" width="14.44140625" style="15" customWidth="1"/>
    <col min="15634" max="15644" width="12.6640625" style="15" customWidth="1"/>
    <col min="15645" max="15879" width="9.109375" style="15" customWidth="1"/>
    <col min="15880" max="15880" width="8.44140625" style="15" customWidth="1"/>
    <col min="15881" max="15881" width="7.6640625" style="15" customWidth="1"/>
    <col min="15882" max="15882" width="8.6640625" style="15" customWidth="1"/>
    <col min="15883" max="15883" width="35.109375" style="15" customWidth="1"/>
    <col min="15884" max="15884" width="10.6640625" style="15" customWidth="1"/>
    <col min="15885" max="15885" width="12.109375" style="15" customWidth="1"/>
    <col min="15886" max="15886" width="14.44140625" style="15" customWidth="1"/>
    <col min="15887" max="15887" width="12.6640625" style="15" customWidth="1"/>
    <col min="15888" max="15888" width="14" style="15" customWidth="1"/>
    <col min="15889" max="15889" width="14.44140625" style="15" customWidth="1"/>
    <col min="15890" max="15900" width="12.6640625" style="15" customWidth="1"/>
    <col min="15901" max="16135" width="9.109375" style="15" customWidth="1"/>
    <col min="16136" max="16136" width="8.44140625" style="15" customWidth="1"/>
    <col min="16137" max="16137" width="7.6640625" style="15" customWidth="1"/>
    <col min="16138" max="16138" width="8.6640625" style="15" customWidth="1"/>
    <col min="16139" max="16139" width="35.109375" style="15" customWidth="1"/>
    <col min="16140" max="16140" width="10.6640625" style="15" customWidth="1"/>
    <col min="16141" max="16141" width="12.109375" style="15" customWidth="1"/>
    <col min="16142" max="16142" width="14.44140625" style="15" customWidth="1"/>
    <col min="16143" max="16143" width="12.6640625" style="15" customWidth="1"/>
    <col min="16144" max="16144" width="14" style="15" customWidth="1"/>
    <col min="16145" max="16145" width="14.44140625" style="15" customWidth="1"/>
    <col min="16146" max="16156" width="12.6640625" style="15" customWidth="1"/>
    <col min="16157" max="16384" width="9.109375" style="15" customWidth="1"/>
  </cols>
  <sheetData>
    <row r="1" spans="1:47" x14ac:dyDescent="0.25">
      <c r="R1" s="17"/>
      <c r="S1" s="17"/>
    </row>
    <row r="2" spans="1:47" ht="14.25" customHeight="1" x14ac:dyDescent="0.25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17"/>
      <c r="S2" s="17"/>
    </row>
    <row r="3" spans="1:47" ht="14.25" customHeight="1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47" ht="14.25" customHeight="1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47" ht="24.75" customHeight="1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47" ht="18" customHeight="1" x14ac:dyDescent="0.45">
      <c r="B6" s="25"/>
      <c r="C6" s="26"/>
      <c r="D6" s="27"/>
      <c r="E6" s="27"/>
      <c r="F6" s="27"/>
      <c r="G6" s="27"/>
      <c r="H6" s="28" t="s">
        <v>1</v>
      </c>
      <c r="I6" s="6"/>
      <c r="J6" s="6"/>
      <c r="K6" s="29"/>
      <c r="L6" s="27"/>
      <c r="M6" s="27"/>
      <c r="N6" s="26"/>
      <c r="O6" s="26"/>
      <c r="P6" s="26"/>
      <c r="Q6" s="30"/>
    </row>
    <row r="7" spans="1:47" ht="17.399999999999999" x14ac:dyDescent="0.3">
      <c r="B7" s="25"/>
      <c r="C7" s="31" t="s">
        <v>2</v>
      </c>
      <c r="D7" s="31"/>
      <c r="E7" s="7"/>
      <c r="F7" s="7"/>
      <c r="G7" s="7"/>
      <c r="H7" s="32"/>
      <c r="I7" s="32"/>
      <c r="J7" s="32"/>
      <c r="K7" s="32"/>
      <c r="L7" s="32"/>
      <c r="M7" s="32"/>
      <c r="N7" s="33" t="s">
        <v>3</v>
      </c>
      <c r="O7" s="1"/>
      <c r="P7" s="34"/>
      <c r="Q7" s="30"/>
    </row>
    <row r="8" spans="1:47" ht="17.399999999999999" x14ac:dyDescent="0.3">
      <c r="B8" s="25"/>
      <c r="C8" s="31" t="s">
        <v>4</v>
      </c>
      <c r="D8" s="31"/>
      <c r="E8" s="8"/>
      <c r="F8" s="8"/>
      <c r="G8" s="8"/>
      <c r="H8" s="32"/>
      <c r="I8" s="32"/>
      <c r="J8" s="32"/>
      <c r="K8" s="32"/>
      <c r="L8" s="32"/>
      <c r="M8" s="32"/>
      <c r="N8" s="34"/>
      <c r="O8" s="34"/>
      <c r="P8" s="34"/>
      <c r="Q8" s="30"/>
    </row>
    <row r="9" spans="1:47" ht="17.399999999999999" x14ac:dyDescent="0.3">
      <c r="B9" s="25"/>
      <c r="C9" s="31" t="s">
        <v>5</v>
      </c>
      <c r="D9" s="31"/>
      <c r="E9" s="5"/>
      <c r="F9" s="5"/>
      <c r="G9" s="5"/>
      <c r="H9" s="32"/>
      <c r="I9" s="32"/>
      <c r="J9" s="32"/>
      <c r="K9" s="32"/>
      <c r="L9" s="32"/>
      <c r="M9" s="32"/>
      <c r="N9" s="34"/>
      <c r="O9" s="34"/>
      <c r="P9" s="34"/>
      <c r="Q9" s="30"/>
    </row>
    <row r="10" spans="1:47" ht="35.4" customHeight="1" x14ac:dyDescent="0.3">
      <c r="B10" s="35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6"/>
      <c r="Q10" s="38"/>
    </row>
    <row r="11" spans="1:47" s="44" customFormat="1" ht="52.5" customHeight="1" x14ac:dyDescent="0.4">
      <c r="A11" s="39"/>
      <c r="B11" s="40" t="s">
        <v>6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43"/>
      <c r="S11" s="43"/>
    </row>
    <row r="12" spans="1:47" s="53" customFormat="1" ht="24" customHeight="1" x14ac:dyDescent="0.3">
      <c r="A12" s="34"/>
      <c r="B12" s="45" t="s">
        <v>7</v>
      </c>
      <c r="C12" s="45"/>
      <c r="D12" s="45"/>
      <c r="E12" s="46"/>
      <c r="F12" s="47" t="s">
        <v>8</v>
      </c>
      <c r="G12" s="46"/>
      <c r="H12" s="48" t="s">
        <v>9</v>
      </c>
      <c r="I12" s="48" t="s">
        <v>10</v>
      </c>
      <c r="J12" s="48" t="s">
        <v>11</v>
      </c>
      <c r="K12" s="48" t="s">
        <v>12</v>
      </c>
      <c r="L12" s="49" t="s">
        <v>13</v>
      </c>
      <c r="M12" s="49" t="s">
        <v>14</v>
      </c>
      <c r="N12" s="49" t="s">
        <v>15</v>
      </c>
      <c r="O12" s="48" t="s">
        <v>16</v>
      </c>
      <c r="P12" s="50" t="s">
        <v>17</v>
      </c>
      <c r="Q12" s="51"/>
      <c r="R12" s="52"/>
      <c r="S12" s="52"/>
    </row>
    <row r="13" spans="1:47" s="53" customFormat="1" ht="24" customHeight="1" x14ac:dyDescent="0.3">
      <c r="A13" s="34"/>
      <c r="B13" s="54"/>
      <c r="C13" s="54"/>
      <c r="D13" s="54"/>
      <c r="E13" s="55"/>
      <c r="F13" s="56"/>
      <c r="G13" s="55"/>
      <c r="H13" s="57"/>
      <c r="I13" s="57"/>
      <c r="J13" s="57"/>
      <c r="K13" s="57"/>
      <c r="L13" s="58"/>
      <c r="M13" s="58"/>
      <c r="N13" s="58"/>
      <c r="O13" s="57"/>
      <c r="P13" s="59"/>
      <c r="Q13" s="60"/>
      <c r="R13" s="52"/>
      <c r="S13" s="52"/>
    </row>
    <row r="14" spans="1:47" s="53" customFormat="1" ht="51" customHeight="1" x14ac:dyDescent="0.3">
      <c r="A14" s="34"/>
      <c r="B14" s="61" t="s">
        <v>18</v>
      </c>
      <c r="C14" s="62" t="s">
        <v>19</v>
      </c>
      <c r="D14" s="62"/>
      <c r="E14" s="62"/>
      <c r="F14" s="63" t="s">
        <v>20</v>
      </c>
      <c r="G14" s="63"/>
      <c r="H14" s="9"/>
      <c r="I14" s="9"/>
      <c r="J14" s="9"/>
      <c r="K14" s="9"/>
      <c r="L14" s="9"/>
      <c r="M14" s="9"/>
      <c r="N14" s="9"/>
      <c r="O14" s="9"/>
      <c r="P14" s="64">
        <f>(1+H14+J14)*(1+K14)*(1+O14)</f>
        <v>1</v>
      </c>
      <c r="Q14" s="65"/>
      <c r="R14" s="52"/>
      <c r="S14" s="52"/>
      <c r="V14" s="66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8"/>
    </row>
    <row r="15" spans="1:47" s="53" customFormat="1" ht="33" customHeight="1" x14ac:dyDescent="0.3">
      <c r="A15" s="34"/>
      <c r="B15" s="69" t="s">
        <v>21</v>
      </c>
      <c r="C15" s="70" t="s">
        <v>22</v>
      </c>
      <c r="D15" s="70"/>
      <c r="E15" s="70"/>
      <c r="F15" s="71" t="s">
        <v>23</v>
      </c>
      <c r="G15" s="71" t="s">
        <v>24</v>
      </c>
      <c r="H15" s="10"/>
      <c r="I15" s="10"/>
      <c r="J15" s="10"/>
      <c r="K15" s="10"/>
      <c r="L15" s="10"/>
      <c r="M15" s="10"/>
      <c r="N15" s="10"/>
      <c r="O15" s="10"/>
      <c r="P15" s="72">
        <f>(1+I15+J15)*(1+K15)*(1+O15)</f>
        <v>1</v>
      </c>
      <c r="Q15" s="73"/>
      <c r="R15" s="52"/>
      <c r="S15" s="52"/>
      <c r="V15" s="74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6"/>
    </row>
    <row r="16" spans="1:47" s="53" customFormat="1" ht="39" customHeight="1" x14ac:dyDescent="0.3">
      <c r="A16" s="34"/>
      <c r="B16" s="69" t="s">
        <v>25</v>
      </c>
      <c r="C16" s="70" t="s">
        <v>26</v>
      </c>
      <c r="D16" s="70"/>
      <c r="E16" s="70"/>
      <c r="F16" s="71" t="s">
        <v>27</v>
      </c>
      <c r="G16" s="71" t="s">
        <v>24</v>
      </c>
      <c r="H16" s="10"/>
      <c r="I16" s="10"/>
      <c r="J16" s="10"/>
      <c r="K16" s="10"/>
      <c r="L16" s="10"/>
      <c r="M16" s="10"/>
      <c r="N16" s="10"/>
      <c r="O16" s="10"/>
      <c r="P16" s="72">
        <f>(1+K16)*(1+O16)</f>
        <v>1</v>
      </c>
      <c r="Q16" s="73"/>
      <c r="R16" s="52"/>
      <c r="S16" s="52"/>
      <c r="V16" s="74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6"/>
    </row>
    <row r="17" spans="1:47" s="53" customFormat="1" ht="39" customHeight="1" x14ac:dyDescent="0.3">
      <c r="A17" s="34"/>
      <c r="B17" s="77" t="s">
        <v>28</v>
      </c>
      <c r="C17" s="78" t="s">
        <v>29</v>
      </c>
      <c r="D17" s="78"/>
      <c r="E17" s="78"/>
      <c r="F17" s="79" t="s">
        <v>27</v>
      </c>
      <c r="G17" s="79" t="s">
        <v>24</v>
      </c>
      <c r="H17" s="11"/>
      <c r="I17" s="11"/>
      <c r="J17" s="11"/>
      <c r="K17" s="11"/>
      <c r="L17" s="11"/>
      <c r="M17" s="11"/>
      <c r="N17" s="11"/>
      <c r="O17" s="11"/>
      <c r="P17" s="80">
        <f>(1+K17)*(1+O17)</f>
        <v>1</v>
      </c>
      <c r="Q17" s="81"/>
      <c r="R17" s="52"/>
      <c r="S17" s="52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6"/>
    </row>
    <row r="18" spans="1:47" s="87" customFormat="1" ht="35.25" customHeight="1" x14ac:dyDescent="0.25">
      <c r="A18" s="26"/>
      <c r="B18" s="82" t="s">
        <v>30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/>
      <c r="R18" s="85"/>
      <c r="S18" s="86"/>
      <c r="V18" s="74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6"/>
    </row>
    <row r="19" spans="1:47" s="87" customFormat="1" ht="36" customHeight="1" x14ac:dyDescent="0.3">
      <c r="A19" s="26"/>
      <c r="B19" s="88" t="s">
        <v>31</v>
      </c>
      <c r="C19" s="89" t="s">
        <v>32</v>
      </c>
      <c r="D19" s="89"/>
      <c r="E19" s="89"/>
      <c r="F19" s="89"/>
      <c r="G19" s="89"/>
      <c r="H19" s="90"/>
      <c r="I19" s="90"/>
      <c r="J19" s="90"/>
      <c r="K19" s="90"/>
      <c r="L19" s="90"/>
      <c r="M19" s="91"/>
      <c r="N19" s="92"/>
      <c r="O19" s="92"/>
      <c r="P19" s="92"/>
      <c r="Q19" s="93"/>
      <c r="R19" s="85"/>
      <c r="S19" s="86"/>
      <c r="V19" s="74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6"/>
    </row>
    <row r="20" spans="1:47" s="87" customFormat="1" ht="22.2" customHeight="1" x14ac:dyDescent="0.3">
      <c r="A20" s="26"/>
      <c r="B20" s="94" t="s">
        <v>33</v>
      </c>
      <c r="C20" s="95"/>
      <c r="D20" s="95"/>
      <c r="E20" s="95"/>
      <c r="F20" s="95"/>
      <c r="G20" s="96"/>
      <c r="H20" s="96"/>
      <c r="I20" s="96"/>
      <c r="J20" s="96"/>
      <c r="K20" s="97"/>
      <c r="L20" s="98"/>
      <c r="M20" s="99"/>
      <c r="N20" s="92"/>
      <c r="O20" s="92"/>
      <c r="P20" s="92"/>
      <c r="Q20" s="93"/>
      <c r="R20" s="85"/>
      <c r="S20" s="86"/>
      <c r="V20" s="74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6"/>
    </row>
    <row r="21" spans="1:47" s="87" customFormat="1" ht="22.2" customHeight="1" x14ac:dyDescent="0.3">
      <c r="A21" s="26"/>
      <c r="B21" s="94" t="s">
        <v>34</v>
      </c>
      <c r="C21" s="95"/>
      <c r="D21" s="95"/>
      <c r="E21" s="95"/>
      <c r="F21" s="95"/>
      <c r="G21" s="96"/>
      <c r="H21" s="96"/>
      <c r="I21" s="96"/>
      <c r="J21" s="96"/>
      <c r="K21" s="97"/>
      <c r="L21" s="98"/>
      <c r="M21" s="99"/>
      <c r="N21" s="26"/>
      <c r="O21" s="26"/>
      <c r="P21" s="26"/>
      <c r="Q21" s="30"/>
      <c r="R21" s="86"/>
      <c r="S21" s="86"/>
      <c r="V21" s="74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6"/>
    </row>
    <row r="22" spans="1:47" s="87" customFormat="1" ht="22.2" customHeight="1" x14ac:dyDescent="0.3">
      <c r="A22" s="26"/>
      <c r="B22" s="94" t="s">
        <v>35</v>
      </c>
      <c r="C22" s="95"/>
      <c r="D22" s="95"/>
      <c r="E22" s="95"/>
      <c r="F22" s="95"/>
      <c r="G22" s="96"/>
      <c r="H22" s="96"/>
      <c r="I22" s="96"/>
      <c r="J22" s="96"/>
      <c r="K22" s="97"/>
      <c r="L22" s="98"/>
      <c r="M22" s="91"/>
      <c r="N22" s="26"/>
      <c r="O22" s="26"/>
      <c r="P22" s="26"/>
      <c r="Q22" s="30"/>
      <c r="R22" s="86"/>
      <c r="S22" s="86"/>
      <c r="V22" s="74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6"/>
    </row>
    <row r="23" spans="1:47" s="87" customFormat="1" ht="22.2" customHeight="1" x14ac:dyDescent="0.3">
      <c r="A23" s="26"/>
      <c r="B23" s="94" t="s">
        <v>36</v>
      </c>
      <c r="C23" s="95"/>
      <c r="D23" s="95"/>
      <c r="E23" s="95"/>
      <c r="F23" s="95"/>
      <c r="G23" s="96"/>
      <c r="H23" s="96"/>
      <c r="I23" s="96"/>
      <c r="J23" s="96"/>
      <c r="K23" s="97"/>
      <c r="L23" s="98"/>
      <c r="M23" s="100"/>
      <c r="N23" s="26"/>
      <c r="O23" s="26"/>
      <c r="P23" s="26"/>
      <c r="Q23" s="30"/>
      <c r="R23" s="86"/>
      <c r="S23" s="86"/>
      <c r="V23" s="74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6"/>
    </row>
    <row r="24" spans="1:47" s="87" customFormat="1" ht="22.2" customHeight="1" x14ac:dyDescent="0.3">
      <c r="A24" s="26"/>
      <c r="B24" s="94" t="s">
        <v>37</v>
      </c>
      <c r="C24" s="95"/>
      <c r="D24" s="95"/>
      <c r="E24" s="95"/>
      <c r="F24" s="95"/>
      <c r="G24" s="96"/>
      <c r="H24" s="96"/>
      <c r="I24" s="96"/>
      <c r="J24" s="96"/>
      <c r="K24" s="97"/>
      <c r="L24" s="98"/>
      <c r="M24" s="91"/>
      <c r="N24" s="26"/>
      <c r="O24" s="26"/>
      <c r="P24" s="26"/>
      <c r="Q24" s="30"/>
      <c r="R24" s="86"/>
      <c r="S24" s="86"/>
      <c r="V24" s="74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6"/>
    </row>
    <row r="25" spans="1:47" s="87" customFormat="1" ht="22.2" customHeight="1" x14ac:dyDescent="0.3">
      <c r="A25" s="26"/>
      <c r="B25" s="94" t="s">
        <v>38</v>
      </c>
      <c r="C25" s="95"/>
      <c r="D25" s="95"/>
      <c r="E25" s="95"/>
      <c r="F25" s="95"/>
      <c r="G25" s="96"/>
      <c r="H25" s="96"/>
      <c r="I25" s="96"/>
      <c r="J25" s="96"/>
      <c r="K25" s="97"/>
      <c r="L25" s="98"/>
      <c r="M25" s="100"/>
      <c r="N25" s="26"/>
      <c r="O25" s="26"/>
      <c r="P25" s="26"/>
      <c r="Q25" s="30"/>
      <c r="R25" s="86"/>
      <c r="S25" s="86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6"/>
    </row>
    <row r="26" spans="1:47" ht="73.2" customHeight="1" x14ac:dyDescent="0.25">
      <c r="B26" s="101" t="s">
        <v>39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3" t="s">
        <v>54</v>
      </c>
      <c r="Q26" s="104"/>
      <c r="V26" s="74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6"/>
    </row>
    <row r="27" spans="1:47" s="14" customFormat="1" x14ac:dyDescent="0.25">
      <c r="B27" s="105"/>
      <c r="D27" s="106"/>
      <c r="O27" s="107"/>
      <c r="P27" s="107"/>
      <c r="Q27" s="108"/>
      <c r="R27" s="109"/>
      <c r="S27" s="109"/>
      <c r="V27" s="74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6"/>
    </row>
    <row r="28" spans="1:47" s="124" customFormat="1" ht="69.75" customHeight="1" thickBot="1" x14ac:dyDescent="0.35">
      <c r="A28" s="110"/>
      <c r="B28" s="111" t="s">
        <v>40</v>
      </c>
      <c r="C28" s="112"/>
      <c r="D28" s="113" t="s">
        <v>41</v>
      </c>
      <c r="E28" s="114" t="s">
        <v>8</v>
      </c>
      <c r="F28" s="115" t="s">
        <v>42</v>
      </c>
      <c r="G28" s="115"/>
      <c r="H28" s="115"/>
      <c r="I28" s="115"/>
      <c r="J28" s="112"/>
      <c r="K28" s="116" t="s">
        <v>43</v>
      </c>
      <c r="L28" s="117" t="s">
        <v>44</v>
      </c>
      <c r="M28" s="118" t="s">
        <v>45</v>
      </c>
      <c r="N28" s="119" t="s">
        <v>46</v>
      </c>
      <c r="O28" s="120" t="s">
        <v>47</v>
      </c>
      <c r="P28" s="121"/>
      <c r="Q28" s="122" t="s">
        <v>48</v>
      </c>
      <c r="R28" s="123"/>
      <c r="S28" s="123"/>
      <c r="V28" s="125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7"/>
    </row>
    <row r="29" spans="1:47" s="124" customFormat="1" ht="31.5" customHeight="1" thickBot="1" x14ac:dyDescent="0.35">
      <c r="A29" s="110"/>
      <c r="B29" s="128"/>
      <c r="C29" s="129"/>
      <c r="D29" s="130"/>
      <c r="E29" s="131"/>
      <c r="F29" s="132"/>
      <c r="G29" s="132"/>
      <c r="H29" s="132"/>
      <c r="I29" s="132"/>
      <c r="J29" s="129"/>
      <c r="K29" s="133"/>
      <c r="L29" s="134" t="s">
        <v>43</v>
      </c>
      <c r="M29" s="134" t="s">
        <v>49</v>
      </c>
      <c r="N29" s="135"/>
      <c r="O29" s="136"/>
      <c r="P29" s="137"/>
      <c r="Q29" s="138"/>
      <c r="R29" s="123"/>
      <c r="S29" s="123"/>
    </row>
    <row r="30" spans="1:47" s="147" customFormat="1" ht="32.25" customHeight="1" x14ac:dyDescent="0.25">
      <c r="A30" s="139"/>
      <c r="B30" s="140"/>
      <c r="C30" s="141"/>
      <c r="D30" s="142"/>
      <c r="E30" s="141" t="s">
        <v>50</v>
      </c>
      <c r="F30" s="141"/>
      <c r="G30" s="141"/>
      <c r="H30" s="141"/>
      <c r="I30" s="141"/>
      <c r="J30" s="141"/>
      <c r="K30" s="143"/>
      <c r="L30" s="142"/>
      <c r="M30" s="142"/>
      <c r="N30" s="143"/>
      <c r="O30" s="144">
        <f>SUM(O31:P38)</f>
        <v>0</v>
      </c>
      <c r="P30" s="144"/>
      <c r="Q30" s="145" t="e">
        <f>O30/$O$82</f>
        <v>#DIV/0!</v>
      </c>
      <c r="R30" s="146"/>
      <c r="S30" s="146"/>
    </row>
    <row r="31" spans="1:47" s="147" customFormat="1" ht="37.950000000000003" customHeight="1" x14ac:dyDescent="0.25">
      <c r="A31" s="139"/>
      <c r="B31" s="148" t="s">
        <v>55</v>
      </c>
      <c r="C31" s="149" t="s">
        <v>56</v>
      </c>
      <c r="D31" s="149" t="s">
        <v>57</v>
      </c>
      <c r="E31" s="150" t="s">
        <v>58</v>
      </c>
      <c r="F31" s="151" t="s">
        <v>59</v>
      </c>
      <c r="G31" s="151"/>
      <c r="H31" s="151"/>
      <c r="I31" s="151"/>
      <c r="J31" s="151"/>
      <c r="K31" s="152" t="s">
        <v>232</v>
      </c>
      <c r="L31" s="152">
        <v>252</v>
      </c>
      <c r="M31" s="2"/>
      <c r="N31" s="153">
        <f>ROUND((L31*M31),2)</f>
        <v>0</v>
      </c>
      <c r="O31" s="154">
        <f t="shared" ref="O31:O38" si="0">(N31*$P$14)</f>
        <v>0</v>
      </c>
      <c r="P31" s="154"/>
      <c r="Q31" s="155" t="e">
        <f>O31/$O$82</f>
        <v>#DIV/0!</v>
      </c>
      <c r="R31" s="146">
        <f>M31*L31</f>
        <v>0</v>
      </c>
      <c r="S31" s="146"/>
    </row>
    <row r="32" spans="1:47" s="147" customFormat="1" ht="37.950000000000003" customHeight="1" x14ac:dyDescent="0.25">
      <c r="A32" s="139"/>
      <c r="B32" s="148" t="s">
        <v>60</v>
      </c>
      <c r="C32" s="149" t="s">
        <v>61</v>
      </c>
      <c r="D32" s="149" t="s">
        <v>57</v>
      </c>
      <c r="E32" s="150" t="s">
        <v>62</v>
      </c>
      <c r="F32" s="151" t="s">
        <v>63</v>
      </c>
      <c r="G32" s="151"/>
      <c r="H32" s="151"/>
      <c r="I32" s="151"/>
      <c r="J32" s="151"/>
      <c r="K32" s="152" t="s">
        <v>232</v>
      </c>
      <c r="L32" s="152">
        <v>180</v>
      </c>
      <c r="M32" s="2"/>
      <c r="N32" s="153">
        <f t="shared" ref="N32:N38" si="1">ROUND((L32*M32),2)</f>
        <v>0</v>
      </c>
      <c r="O32" s="154">
        <f t="shared" si="0"/>
        <v>0</v>
      </c>
      <c r="P32" s="154"/>
      <c r="Q32" s="155" t="e">
        <f t="shared" ref="Q32:Q36" si="2">O32/$O$82</f>
        <v>#DIV/0!</v>
      </c>
      <c r="R32" s="146">
        <f>M32*L32</f>
        <v>0</v>
      </c>
      <c r="S32" s="146"/>
    </row>
    <row r="33" spans="1:19" s="147" customFormat="1" ht="37.950000000000003" customHeight="1" x14ac:dyDescent="0.25">
      <c r="A33" s="139"/>
      <c r="B33" s="148" t="s">
        <v>64</v>
      </c>
      <c r="C33" s="149" t="s">
        <v>61</v>
      </c>
      <c r="D33" s="149" t="s">
        <v>57</v>
      </c>
      <c r="E33" s="150" t="s">
        <v>65</v>
      </c>
      <c r="F33" s="151" t="s">
        <v>63</v>
      </c>
      <c r="G33" s="151"/>
      <c r="H33" s="151"/>
      <c r="I33" s="151"/>
      <c r="J33" s="151"/>
      <c r="K33" s="152" t="s">
        <v>232</v>
      </c>
      <c r="L33" s="152">
        <v>180</v>
      </c>
      <c r="M33" s="2"/>
      <c r="N33" s="153">
        <f t="shared" si="1"/>
        <v>0</v>
      </c>
      <c r="O33" s="154">
        <f t="shared" si="0"/>
        <v>0</v>
      </c>
      <c r="P33" s="154"/>
      <c r="Q33" s="155" t="e">
        <f t="shared" si="2"/>
        <v>#DIV/0!</v>
      </c>
      <c r="R33" s="146"/>
      <c r="S33" s="146"/>
    </row>
    <row r="34" spans="1:19" s="147" customFormat="1" ht="37.950000000000003" customHeight="1" x14ac:dyDescent="0.25">
      <c r="A34" s="139"/>
      <c r="B34" s="148" t="s">
        <v>66</v>
      </c>
      <c r="C34" s="149" t="s">
        <v>61</v>
      </c>
      <c r="D34" s="149" t="s">
        <v>57</v>
      </c>
      <c r="E34" s="150" t="s">
        <v>67</v>
      </c>
      <c r="F34" s="151" t="s">
        <v>63</v>
      </c>
      <c r="G34" s="151"/>
      <c r="H34" s="151"/>
      <c r="I34" s="151"/>
      <c r="J34" s="151"/>
      <c r="K34" s="152" t="s">
        <v>232</v>
      </c>
      <c r="L34" s="152">
        <v>180</v>
      </c>
      <c r="M34" s="2"/>
      <c r="N34" s="153">
        <f t="shared" si="1"/>
        <v>0</v>
      </c>
      <c r="O34" s="154">
        <f t="shared" si="0"/>
        <v>0</v>
      </c>
      <c r="P34" s="154"/>
      <c r="Q34" s="155" t="e">
        <f t="shared" si="2"/>
        <v>#DIV/0!</v>
      </c>
      <c r="R34" s="146"/>
      <c r="S34" s="146"/>
    </row>
    <row r="35" spans="1:19" s="147" customFormat="1" ht="37.950000000000003" customHeight="1" x14ac:dyDescent="0.25">
      <c r="A35" s="139"/>
      <c r="B35" s="148" t="s">
        <v>68</v>
      </c>
      <c r="C35" s="149" t="s">
        <v>61</v>
      </c>
      <c r="D35" s="149" t="s">
        <v>57</v>
      </c>
      <c r="E35" s="150" t="s">
        <v>69</v>
      </c>
      <c r="F35" s="151" t="s">
        <v>63</v>
      </c>
      <c r="G35" s="151"/>
      <c r="H35" s="151"/>
      <c r="I35" s="151"/>
      <c r="J35" s="151"/>
      <c r="K35" s="152" t="s">
        <v>232</v>
      </c>
      <c r="L35" s="152">
        <v>156</v>
      </c>
      <c r="M35" s="2"/>
      <c r="N35" s="153">
        <f t="shared" si="1"/>
        <v>0</v>
      </c>
      <c r="O35" s="154">
        <f t="shared" si="0"/>
        <v>0</v>
      </c>
      <c r="P35" s="154"/>
      <c r="Q35" s="155" t="e">
        <f t="shared" si="2"/>
        <v>#DIV/0!</v>
      </c>
      <c r="R35" s="146"/>
      <c r="S35" s="146"/>
    </row>
    <row r="36" spans="1:19" s="147" customFormat="1" ht="37.950000000000003" customHeight="1" x14ac:dyDescent="0.25">
      <c r="A36" s="139"/>
      <c r="B36" s="148" t="s">
        <v>70</v>
      </c>
      <c r="C36" s="149" t="s">
        <v>61</v>
      </c>
      <c r="D36" s="149" t="s">
        <v>57</v>
      </c>
      <c r="E36" s="150" t="s">
        <v>71</v>
      </c>
      <c r="F36" s="151" t="s">
        <v>63</v>
      </c>
      <c r="G36" s="151"/>
      <c r="H36" s="151"/>
      <c r="I36" s="151"/>
      <c r="J36" s="151"/>
      <c r="K36" s="152" t="s">
        <v>232</v>
      </c>
      <c r="L36" s="152">
        <v>156</v>
      </c>
      <c r="M36" s="2"/>
      <c r="N36" s="153">
        <f t="shared" si="1"/>
        <v>0</v>
      </c>
      <c r="O36" s="154">
        <f t="shared" si="0"/>
        <v>0</v>
      </c>
      <c r="P36" s="154"/>
      <c r="Q36" s="155" t="e">
        <f t="shared" si="2"/>
        <v>#DIV/0!</v>
      </c>
      <c r="R36" s="146"/>
      <c r="S36" s="146"/>
    </row>
    <row r="37" spans="1:19" s="147" customFormat="1" ht="37.950000000000003" customHeight="1" x14ac:dyDescent="0.25">
      <c r="A37" s="139"/>
      <c r="B37" s="148" t="s">
        <v>66</v>
      </c>
      <c r="C37" s="149" t="s">
        <v>72</v>
      </c>
      <c r="D37" s="149" t="s">
        <v>57</v>
      </c>
      <c r="E37" s="150" t="s">
        <v>73</v>
      </c>
      <c r="F37" s="151" t="s">
        <v>74</v>
      </c>
      <c r="G37" s="151"/>
      <c r="H37" s="151"/>
      <c r="I37" s="151"/>
      <c r="J37" s="151"/>
      <c r="K37" s="152" t="s">
        <v>232</v>
      </c>
      <c r="L37" s="152">
        <v>180</v>
      </c>
      <c r="M37" s="2"/>
      <c r="N37" s="153">
        <f t="shared" si="1"/>
        <v>0</v>
      </c>
      <c r="O37" s="154">
        <f t="shared" si="0"/>
        <v>0</v>
      </c>
      <c r="P37" s="154"/>
      <c r="Q37" s="155" t="e">
        <f>O37/$O$82</f>
        <v>#DIV/0!</v>
      </c>
      <c r="R37" s="146">
        <f>M37*L37</f>
        <v>0</v>
      </c>
      <c r="S37" s="146"/>
    </row>
    <row r="38" spans="1:19" s="147" customFormat="1" ht="37.950000000000003" customHeight="1" thickBot="1" x14ac:dyDescent="0.3">
      <c r="A38" s="139"/>
      <c r="B38" s="148" t="s">
        <v>68</v>
      </c>
      <c r="C38" s="149" t="s">
        <v>75</v>
      </c>
      <c r="D38" s="149" t="s">
        <v>57</v>
      </c>
      <c r="E38" s="150" t="s">
        <v>76</v>
      </c>
      <c r="F38" s="151" t="s">
        <v>74</v>
      </c>
      <c r="G38" s="151"/>
      <c r="H38" s="151"/>
      <c r="I38" s="151"/>
      <c r="J38" s="151"/>
      <c r="K38" s="152" t="s">
        <v>232</v>
      </c>
      <c r="L38" s="152">
        <v>180</v>
      </c>
      <c r="M38" s="2"/>
      <c r="N38" s="153">
        <f t="shared" si="1"/>
        <v>0</v>
      </c>
      <c r="O38" s="154">
        <f t="shared" si="0"/>
        <v>0</v>
      </c>
      <c r="P38" s="154"/>
      <c r="Q38" s="155" t="e">
        <f>O38/$O$82</f>
        <v>#DIV/0!</v>
      </c>
      <c r="R38" s="146">
        <f>M38*L38</f>
        <v>0</v>
      </c>
      <c r="S38" s="146"/>
    </row>
    <row r="39" spans="1:19" s="147" customFormat="1" ht="32.25" customHeight="1" x14ac:dyDescent="0.25">
      <c r="A39" s="139"/>
      <c r="B39" s="140"/>
      <c r="C39" s="141"/>
      <c r="D39" s="142"/>
      <c r="E39" s="141" t="s">
        <v>51</v>
      </c>
      <c r="F39" s="141"/>
      <c r="G39" s="141"/>
      <c r="H39" s="141"/>
      <c r="I39" s="141"/>
      <c r="J39" s="141"/>
      <c r="K39" s="142"/>
      <c r="L39" s="142"/>
      <c r="M39" s="12"/>
      <c r="N39" s="156"/>
      <c r="O39" s="144">
        <f>SUM(O40:P42)</f>
        <v>0</v>
      </c>
      <c r="P39" s="144"/>
      <c r="Q39" s="157" t="e">
        <f>O39/$O$82</f>
        <v>#DIV/0!</v>
      </c>
      <c r="R39" s="146"/>
      <c r="S39" s="146"/>
    </row>
    <row r="40" spans="1:19" s="147" customFormat="1" ht="42" customHeight="1" x14ac:dyDescent="0.25">
      <c r="A40" s="139"/>
      <c r="B40" s="148" t="s">
        <v>77</v>
      </c>
      <c r="C40" s="149" t="s">
        <v>236</v>
      </c>
      <c r="D40" s="149" t="s">
        <v>57</v>
      </c>
      <c r="E40" s="150" t="s">
        <v>237</v>
      </c>
      <c r="F40" s="151" t="s">
        <v>78</v>
      </c>
      <c r="G40" s="151"/>
      <c r="H40" s="151"/>
      <c r="I40" s="151"/>
      <c r="J40" s="151"/>
      <c r="K40" s="152" t="s">
        <v>232</v>
      </c>
      <c r="L40" s="152">
        <v>120</v>
      </c>
      <c r="M40" s="2"/>
      <c r="N40" s="153">
        <f>ROUND((L40*M40),2)</f>
        <v>0</v>
      </c>
      <c r="O40" s="154">
        <f>(N40*P15)</f>
        <v>0</v>
      </c>
      <c r="P40" s="154"/>
      <c r="Q40" s="155" t="e">
        <f>O40/$O$82</f>
        <v>#DIV/0!</v>
      </c>
      <c r="R40" s="146">
        <f>M40*L40</f>
        <v>0</v>
      </c>
      <c r="S40" s="146"/>
    </row>
    <row r="41" spans="1:19" s="147" customFormat="1" ht="42" customHeight="1" x14ac:dyDescent="0.25">
      <c r="A41" s="139"/>
      <c r="B41" s="148" t="s">
        <v>77</v>
      </c>
      <c r="C41" s="149" t="s">
        <v>238</v>
      </c>
      <c r="D41" s="149" t="s">
        <v>57</v>
      </c>
      <c r="E41" s="150" t="s">
        <v>239</v>
      </c>
      <c r="F41" s="151" t="s">
        <v>79</v>
      </c>
      <c r="G41" s="151"/>
      <c r="H41" s="151"/>
      <c r="I41" s="151"/>
      <c r="J41" s="151"/>
      <c r="K41" s="152" t="s">
        <v>232</v>
      </c>
      <c r="L41" s="152">
        <v>120</v>
      </c>
      <c r="M41" s="2"/>
      <c r="N41" s="153">
        <f t="shared" ref="N41:N42" si="3">ROUND((L41*M41),2)</f>
        <v>0</v>
      </c>
      <c r="O41" s="154">
        <f t="shared" ref="O41:O42" si="4">(N41*P16)</f>
        <v>0</v>
      </c>
      <c r="P41" s="154"/>
      <c r="Q41" s="155" t="e">
        <f t="shared" ref="Q41:Q81" si="5">O41/$O$82</f>
        <v>#DIV/0!</v>
      </c>
      <c r="R41" s="146">
        <f>M41*L41</f>
        <v>0</v>
      </c>
      <c r="S41" s="146"/>
    </row>
    <row r="42" spans="1:19" s="147" customFormat="1" ht="42" customHeight="1" thickBot="1" x14ac:dyDescent="0.3">
      <c r="A42" s="139"/>
      <c r="B42" s="148" t="s">
        <v>80</v>
      </c>
      <c r="C42" s="149" t="s">
        <v>240</v>
      </c>
      <c r="D42" s="149" t="s">
        <v>57</v>
      </c>
      <c r="E42" s="150" t="s">
        <v>241</v>
      </c>
      <c r="F42" s="151" t="s">
        <v>81</v>
      </c>
      <c r="G42" s="151"/>
      <c r="H42" s="151"/>
      <c r="I42" s="151"/>
      <c r="J42" s="151"/>
      <c r="K42" s="152" t="s">
        <v>232</v>
      </c>
      <c r="L42" s="152">
        <v>120</v>
      </c>
      <c r="M42" s="2"/>
      <c r="N42" s="153">
        <f t="shared" si="3"/>
        <v>0</v>
      </c>
      <c r="O42" s="154">
        <f t="shared" si="4"/>
        <v>0</v>
      </c>
      <c r="P42" s="154"/>
      <c r="Q42" s="155" t="e">
        <f t="shared" si="5"/>
        <v>#DIV/0!</v>
      </c>
      <c r="R42" s="146">
        <f>M42*L42</f>
        <v>0</v>
      </c>
      <c r="S42" s="146"/>
    </row>
    <row r="43" spans="1:19" s="147" customFormat="1" ht="32.25" customHeight="1" x14ac:dyDescent="0.25">
      <c r="A43" s="139"/>
      <c r="B43" s="158"/>
      <c r="C43" s="158"/>
      <c r="D43" s="142"/>
      <c r="E43" s="141" t="s">
        <v>52</v>
      </c>
      <c r="F43" s="141"/>
      <c r="G43" s="141"/>
      <c r="H43" s="141"/>
      <c r="I43" s="141"/>
      <c r="J43" s="141"/>
      <c r="K43" s="156"/>
      <c r="L43" s="142"/>
      <c r="M43" s="13"/>
      <c r="N43" s="156"/>
      <c r="O43" s="159">
        <f>SUM(O44:P63)</f>
        <v>0</v>
      </c>
      <c r="P43" s="159"/>
      <c r="Q43" s="160" t="e">
        <f t="shared" si="5"/>
        <v>#DIV/0!</v>
      </c>
      <c r="R43" s="146"/>
      <c r="S43" s="146"/>
    </row>
    <row r="44" spans="1:19" s="147" customFormat="1" ht="46.95" customHeight="1" x14ac:dyDescent="0.25">
      <c r="A44" s="139"/>
      <c r="B44" s="148" t="s">
        <v>82</v>
      </c>
      <c r="C44" s="149" t="s">
        <v>83</v>
      </c>
      <c r="D44" s="149" t="s">
        <v>84</v>
      </c>
      <c r="E44" s="150" t="s">
        <v>85</v>
      </c>
      <c r="F44" s="151" t="s">
        <v>86</v>
      </c>
      <c r="G44" s="151"/>
      <c r="H44" s="151"/>
      <c r="I44" s="151"/>
      <c r="J44" s="151"/>
      <c r="K44" s="152" t="s">
        <v>233</v>
      </c>
      <c r="L44" s="152">
        <v>10</v>
      </c>
      <c r="M44" s="2"/>
      <c r="N44" s="153">
        <f>L44*M44</f>
        <v>0</v>
      </c>
      <c r="O44" s="154">
        <f>(N44*$P$17)</f>
        <v>0</v>
      </c>
      <c r="P44" s="154"/>
      <c r="Q44" s="155" t="e">
        <f t="shared" si="5"/>
        <v>#DIV/0!</v>
      </c>
      <c r="R44" s="146">
        <f>M44*L44</f>
        <v>0</v>
      </c>
      <c r="S44" s="146"/>
    </row>
    <row r="45" spans="1:19" s="147" customFormat="1" ht="46.95" customHeight="1" x14ac:dyDescent="0.25">
      <c r="A45" s="139"/>
      <c r="B45" s="148" t="s">
        <v>87</v>
      </c>
      <c r="C45" s="149" t="s">
        <v>88</v>
      </c>
      <c r="D45" s="149" t="s">
        <v>89</v>
      </c>
      <c r="E45" s="150" t="s">
        <v>90</v>
      </c>
      <c r="F45" s="151" t="s">
        <v>91</v>
      </c>
      <c r="G45" s="151"/>
      <c r="H45" s="151"/>
      <c r="I45" s="151"/>
      <c r="J45" s="151"/>
      <c r="K45" s="152" t="s">
        <v>234</v>
      </c>
      <c r="L45" s="152">
        <v>10</v>
      </c>
      <c r="M45" s="3"/>
      <c r="N45" s="153">
        <f t="shared" ref="N45:N81" si="6">L45*M45</f>
        <v>0</v>
      </c>
      <c r="O45" s="161">
        <f t="shared" ref="O45:O81" si="7">(N45*$P$17)</f>
        <v>0</v>
      </c>
      <c r="P45" s="161"/>
      <c r="Q45" s="162" t="e">
        <f t="shared" si="5"/>
        <v>#DIV/0!</v>
      </c>
      <c r="R45" s="146">
        <f t="shared" ref="R45:R57" si="8">M45*L45</f>
        <v>0</v>
      </c>
      <c r="S45" s="146"/>
    </row>
    <row r="46" spans="1:19" s="147" customFormat="1" ht="46.95" customHeight="1" x14ac:dyDescent="0.25">
      <c r="A46" s="139"/>
      <c r="B46" s="148" t="s">
        <v>92</v>
      </c>
      <c r="C46" s="149" t="s">
        <v>93</v>
      </c>
      <c r="D46" s="149" t="s">
        <v>94</v>
      </c>
      <c r="E46" s="150" t="s">
        <v>95</v>
      </c>
      <c r="F46" s="151" t="s">
        <v>96</v>
      </c>
      <c r="G46" s="151"/>
      <c r="H46" s="151"/>
      <c r="I46" s="151"/>
      <c r="J46" s="151"/>
      <c r="K46" s="152" t="s">
        <v>234</v>
      </c>
      <c r="L46" s="152">
        <v>1</v>
      </c>
      <c r="M46" s="3"/>
      <c r="N46" s="153">
        <f t="shared" si="6"/>
        <v>0</v>
      </c>
      <c r="O46" s="161">
        <f t="shared" si="7"/>
        <v>0</v>
      </c>
      <c r="P46" s="161"/>
      <c r="Q46" s="162" t="e">
        <f t="shared" si="5"/>
        <v>#DIV/0!</v>
      </c>
      <c r="R46" s="146"/>
      <c r="S46" s="146"/>
    </row>
    <row r="47" spans="1:19" s="147" customFormat="1" ht="46.95" customHeight="1" x14ac:dyDescent="0.25">
      <c r="A47" s="139"/>
      <c r="B47" s="148" t="s">
        <v>97</v>
      </c>
      <c r="C47" s="149" t="s">
        <v>98</v>
      </c>
      <c r="D47" s="149" t="s">
        <v>99</v>
      </c>
      <c r="E47" s="150" t="s">
        <v>100</v>
      </c>
      <c r="F47" s="151" t="s">
        <v>101</v>
      </c>
      <c r="G47" s="151"/>
      <c r="H47" s="151"/>
      <c r="I47" s="151"/>
      <c r="J47" s="151"/>
      <c r="K47" s="152" t="s">
        <v>234</v>
      </c>
      <c r="L47" s="152">
        <v>2</v>
      </c>
      <c r="M47" s="3"/>
      <c r="N47" s="153">
        <f t="shared" si="6"/>
        <v>0</v>
      </c>
      <c r="O47" s="161">
        <f t="shared" si="7"/>
        <v>0</v>
      </c>
      <c r="P47" s="161"/>
      <c r="Q47" s="162" t="e">
        <f t="shared" si="5"/>
        <v>#DIV/0!</v>
      </c>
      <c r="R47" s="146"/>
      <c r="S47" s="146"/>
    </row>
    <row r="48" spans="1:19" ht="46.95" customHeight="1" x14ac:dyDescent="0.25">
      <c r="B48" s="148" t="s">
        <v>102</v>
      </c>
      <c r="C48" s="149" t="s">
        <v>103</v>
      </c>
      <c r="D48" s="149" t="s">
        <v>99</v>
      </c>
      <c r="E48" s="150" t="s">
        <v>104</v>
      </c>
      <c r="F48" s="151" t="s">
        <v>105</v>
      </c>
      <c r="G48" s="151"/>
      <c r="H48" s="151"/>
      <c r="I48" s="151"/>
      <c r="J48" s="151"/>
      <c r="K48" s="152" t="s">
        <v>234</v>
      </c>
      <c r="L48" s="152">
        <v>1</v>
      </c>
      <c r="M48" s="3"/>
      <c r="N48" s="153">
        <f t="shared" si="6"/>
        <v>0</v>
      </c>
      <c r="O48" s="161">
        <f t="shared" si="7"/>
        <v>0</v>
      </c>
      <c r="P48" s="161"/>
      <c r="Q48" s="162" t="e">
        <f t="shared" si="5"/>
        <v>#DIV/0!</v>
      </c>
    </row>
    <row r="49" spans="1:19" s="147" customFormat="1" ht="46.95" customHeight="1" x14ac:dyDescent="0.25">
      <c r="A49" s="139"/>
      <c r="B49" s="148" t="s">
        <v>106</v>
      </c>
      <c r="C49" s="149" t="s">
        <v>107</v>
      </c>
      <c r="D49" s="149" t="s">
        <v>108</v>
      </c>
      <c r="E49" s="150" t="s">
        <v>109</v>
      </c>
      <c r="F49" s="151" t="s">
        <v>110</v>
      </c>
      <c r="G49" s="151"/>
      <c r="H49" s="151"/>
      <c r="I49" s="151"/>
      <c r="J49" s="151"/>
      <c r="K49" s="152" t="s">
        <v>234</v>
      </c>
      <c r="L49" s="152">
        <v>116.66666666666667</v>
      </c>
      <c r="M49" s="3"/>
      <c r="N49" s="153">
        <f t="shared" si="6"/>
        <v>0</v>
      </c>
      <c r="O49" s="161">
        <f t="shared" si="7"/>
        <v>0</v>
      </c>
      <c r="P49" s="161"/>
      <c r="Q49" s="162" t="e">
        <f t="shared" si="5"/>
        <v>#DIV/0!</v>
      </c>
      <c r="R49" s="146">
        <f t="shared" si="8"/>
        <v>0</v>
      </c>
      <c r="S49" s="146"/>
    </row>
    <row r="50" spans="1:19" s="147" customFormat="1" ht="46.95" customHeight="1" x14ac:dyDescent="0.25">
      <c r="A50" s="139"/>
      <c r="B50" s="148" t="s">
        <v>111</v>
      </c>
      <c r="C50" s="149" t="s">
        <v>107</v>
      </c>
      <c r="D50" s="149" t="s">
        <v>108</v>
      </c>
      <c r="E50" s="150" t="s">
        <v>112</v>
      </c>
      <c r="F50" s="151" t="s">
        <v>113</v>
      </c>
      <c r="G50" s="151"/>
      <c r="H50" s="151"/>
      <c r="I50" s="151"/>
      <c r="J50" s="151"/>
      <c r="K50" s="152" t="s">
        <v>234</v>
      </c>
      <c r="L50" s="152">
        <v>700</v>
      </c>
      <c r="M50" s="3"/>
      <c r="N50" s="153">
        <f t="shared" si="6"/>
        <v>0</v>
      </c>
      <c r="O50" s="161">
        <f t="shared" si="7"/>
        <v>0</v>
      </c>
      <c r="P50" s="161"/>
      <c r="Q50" s="162" t="e">
        <f t="shared" si="5"/>
        <v>#DIV/0!</v>
      </c>
      <c r="R50" s="146">
        <f t="shared" si="8"/>
        <v>0</v>
      </c>
      <c r="S50" s="146"/>
    </row>
    <row r="51" spans="1:19" s="147" customFormat="1" ht="46.95" customHeight="1" x14ac:dyDescent="0.25">
      <c r="A51" s="139"/>
      <c r="B51" s="148" t="s">
        <v>114</v>
      </c>
      <c r="C51" s="149" t="s">
        <v>115</v>
      </c>
      <c r="D51" s="149" t="s">
        <v>99</v>
      </c>
      <c r="E51" s="150" t="s">
        <v>116</v>
      </c>
      <c r="F51" s="151" t="s">
        <v>117</v>
      </c>
      <c r="G51" s="151"/>
      <c r="H51" s="151"/>
      <c r="I51" s="151"/>
      <c r="J51" s="151"/>
      <c r="K51" s="152" t="s">
        <v>234</v>
      </c>
      <c r="L51" s="152">
        <v>1</v>
      </c>
      <c r="M51" s="3"/>
      <c r="N51" s="153">
        <f t="shared" si="6"/>
        <v>0</v>
      </c>
      <c r="O51" s="161">
        <f t="shared" si="7"/>
        <v>0</v>
      </c>
      <c r="P51" s="161"/>
      <c r="Q51" s="162" t="e">
        <f t="shared" si="5"/>
        <v>#DIV/0!</v>
      </c>
      <c r="R51" s="146">
        <f t="shared" si="8"/>
        <v>0</v>
      </c>
      <c r="S51" s="146"/>
    </row>
    <row r="52" spans="1:19" s="147" customFormat="1" ht="46.95" customHeight="1" x14ac:dyDescent="0.25">
      <c r="A52" s="139"/>
      <c r="B52" s="148" t="s">
        <v>118</v>
      </c>
      <c r="C52" s="149" t="s">
        <v>119</v>
      </c>
      <c r="D52" s="149" t="s">
        <v>99</v>
      </c>
      <c r="E52" s="150" t="s">
        <v>120</v>
      </c>
      <c r="F52" s="151" t="s">
        <v>121</v>
      </c>
      <c r="G52" s="151"/>
      <c r="H52" s="151"/>
      <c r="I52" s="151"/>
      <c r="J52" s="151"/>
      <c r="K52" s="152" t="s">
        <v>234</v>
      </c>
      <c r="L52" s="152">
        <v>3</v>
      </c>
      <c r="M52" s="3"/>
      <c r="N52" s="153">
        <f t="shared" si="6"/>
        <v>0</v>
      </c>
      <c r="O52" s="161">
        <f t="shared" si="7"/>
        <v>0</v>
      </c>
      <c r="P52" s="161"/>
      <c r="Q52" s="162" t="e">
        <f t="shared" si="5"/>
        <v>#DIV/0!</v>
      </c>
      <c r="R52" s="146">
        <f t="shared" si="8"/>
        <v>0</v>
      </c>
      <c r="S52" s="146"/>
    </row>
    <row r="53" spans="1:19" s="147" customFormat="1" ht="46.95" customHeight="1" x14ac:dyDescent="0.25">
      <c r="A53" s="139"/>
      <c r="B53" s="148" t="s">
        <v>122</v>
      </c>
      <c r="C53" s="149" t="s">
        <v>123</v>
      </c>
      <c r="D53" s="149" t="s">
        <v>99</v>
      </c>
      <c r="E53" s="150" t="s">
        <v>124</v>
      </c>
      <c r="F53" s="151" t="s">
        <v>125</v>
      </c>
      <c r="G53" s="151"/>
      <c r="H53" s="151"/>
      <c r="I53" s="151"/>
      <c r="J53" s="151"/>
      <c r="K53" s="152" t="s">
        <v>234</v>
      </c>
      <c r="L53" s="152">
        <v>1</v>
      </c>
      <c r="M53" s="3"/>
      <c r="N53" s="153">
        <f t="shared" si="6"/>
        <v>0</v>
      </c>
      <c r="O53" s="161">
        <f t="shared" si="7"/>
        <v>0</v>
      </c>
      <c r="P53" s="161"/>
      <c r="Q53" s="162" t="e">
        <f t="shared" si="5"/>
        <v>#DIV/0!</v>
      </c>
      <c r="R53" s="146">
        <f t="shared" si="8"/>
        <v>0</v>
      </c>
      <c r="S53" s="146"/>
    </row>
    <row r="54" spans="1:19" s="147" customFormat="1" ht="46.95" customHeight="1" x14ac:dyDescent="0.25">
      <c r="A54" s="139"/>
      <c r="B54" s="148" t="s">
        <v>126</v>
      </c>
      <c r="C54" s="149" t="s">
        <v>123</v>
      </c>
      <c r="D54" s="149" t="s">
        <v>99</v>
      </c>
      <c r="E54" s="150" t="s">
        <v>127</v>
      </c>
      <c r="F54" s="151" t="s">
        <v>128</v>
      </c>
      <c r="G54" s="151"/>
      <c r="H54" s="151"/>
      <c r="I54" s="151"/>
      <c r="J54" s="151"/>
      <c r="K54" s="152" t="s">
        <v>234</v>
      </c>
      <c r="L54" s="152">
        <v>6</v>
      </c>
      <c r="M54" s="3"/>
      <c r="N54" s="153">
        <f t="shared" si="6"/>
        <v>0</v>
      </c>
      <c r="O54" s="161">
        <f t="shared" si="7"/>
        <v>0</v>
      </c>
      <c r="P54" s="161"/>
      <c r="Q54" s="162" t="e">
        <f t="shared" si="5"/>
        <v>#DIV/0!</v>
      </c>
      <c r="R54" s="146">
        <f t="shared" si="8"/>
        <v>0</v>
      </c>
      <c r="S54" s="146"/>
    </row>
    <row r="55" spans="1:19" s="147" customFormat="1" ht="46.95" customHeight="1" x14ac:dyDescent="0.25">
      <c r="A55" s="139"/>
      <c r="B55" s="148" t="s">
        <v>129</v>
      </c>
      <c r="C55" s="149" t="s">
        <v>123</v>
      </c>
      <c r="D55" s="149" t="s">
        <v>99</v>
      </c>
      <c r="E55" s="150" t="s">
        <v>130</v>
      </c>
      <c r="F55" s="151" t="s">
        <v>131</v>
      </c>
      <c r="G55" s="151"/>
      <c r="H55" s="151"/>
      <c r="I55" s="151"/>
      <c r="J55" s="151"/>
      <c r="K55" s="152" t="s">
        <v>234</v>
      </c>
      <c r="L55" s="152">
        <v>2</v>
      </c>
      <c r="M55" s="3"/>
      <c r="N55" s="153">
        <f t="shared" si="6"/>
        <v>0</v>
      </c>
      <c r="O55" s="161">
        <f t="shared" si="7"/>
        <v>0</v>
      </c>
      <c r="P55" s="161"/>
      <c r="Q55" s="162" t="e">
        <f t="shared" si="5"/>
        <v>#DIV/0!</v>
      </c>
      <c r="R55" s="146">
        <f t="shared" si="8"/>
        <v>0</v>
      </c>
      <c r="S55" s="146"/>
    </row>
    <row r="56" spans="1:19" s="147" customFormat="1" ht="46.95" customHeight="1" x14ac:dyDescent="0.25">
      <c r="A56" s="139"/>
      <c r="B56" s="148" t="s">
        <v>132</v>
      </c>
      <c r="C56" s="149" t="s">
        <v>133</v>
      </c>
      <c r="D56" s="149" t="s">
        <v>99</v>
      </c>
      <c r="E56" s="150" t="s">
        <v>134</v>
      </c>
      <c r="F56" s="151" t="s">
        <v>135</v>
      </c>
      <c r="G56" s="151"/>
      <c r="H56" s="151"/>
      <c r="I56" s="151"/>
      <c r="J56" s="151"/>
      <c r="K56" s="152" t="s">
        <v>234</v>
      </c>
      <c r="L56" s="152">
        <v>3</v>
      </c>
      <c r="M56" s="3"/>
      <c r="N56" s="153">
        <f t="shared" si="6"/>
        <v>0</v>
      </c>
      <c r="O56" s="161">
        <f t="shared" si="7"/>
        <v>0</v>
      </c>
      <c r="P56" s="161"/>
      <c r="Q56" s="162" t="e">
        <f t="shared" si="5"/>
        <v>#DIV/0!</v>
      </c>
      <c r="R56" s="146">
        <f t="shared" si="8"/>
        <v>0</v>
      </c>
      <c r="S56" s="146"/>
    </row>
    <row r="57" spans="1:19" s="147" customFormat="1" ht="46.95" customHeight="1" x14ac:dyDescent="0.25">
      <c r="A57" s="139"/>
      <c r="B57" s="148" t="s">
        <v>136</v>
      </c>
      <c r="C57" s="149" t="s">
        <v>115</v>
      </c>
      <c r="D57" s="149" t="s">
        <v>99</v>
      </c>
      <c r="E57" s="150" t="s">
        <v>137</v>
      </c>
      <c r="F57" s="151" t="s">
        <v>138</v>
      </c>
      <c r="G57" s="151"/>
      <c r="H57" s="151"/>
      <c r="I57" s="151"/>
      <c r="J57" s="151"/>
      <c r="K57" s="152" t="s">
        <v>234</v>
      </c>
      <c r="L57" s="152">
        <v>15</v>
      </c>
      <c r="M57" s="3"/>
      <c r="N57" s="153">
        <f t="shared" si="6"/>
        <v>0</v>
      </c>
      <c r="O57" s="161">
        <f t="shared" si="7"/>
        <v>0</v>
      </c>
      <c r="P57" s="161"/>
      <c r="Q57" s="162" t="e">
        <f t="shared" si="5"/>
        <v>#DIV/0!</v>
      </c>
      <c r="R57" s="146">
        <f t="shared" si="8"/>
        <v>0</v>
      </c>
      <c r="S57" s="146"/>
    </row>
    <row r="58" spans="1:19" s="147" customFormat="1" ht="46.95" customHeight="1" x14ac:dyDescent="0.25">
      <c r="A58" s="139"/>
      <c r="B58" s="148" t="s">
        <v>139</v>
      </c>
      <c r="C58" s="149" t="s">
        <v>140</v>
      </c>
      <c r="D58" s="149" t="s">
        <v>99</v>
      </c>
      <c r="E58" s="150" t="s">
        <v>141</v>
      </c>
      <c r="F58" s="151" t="s">
        <v>142</v>
      </c>
      <c r="G58" s="151"/>
      <c r="H58" s="151"/>
      <c r="I58" s="151"/>
      <c r="J58" s="151"/>
      <c r="K58" s="152" t="s">
        <v>234</v>
      </c>
      <c r="L58" s="152">
        <v>3</v>
      </c>
      <c r="M58" s="3"/>
      <c r="N58" s="153">
        <f t="shared" si="6"/>
        <v>0</v>
      </c>
      <c r="O58" s="161">
        <f t="shared" si="7"/>
        <v>0</v>
      </c>
      <c r="P58" s="161"/>
      <c r="Q58" s="162" t="e">
        <f t="shared" si="5"/>
        <v>#DIV/0!</v>
      </c>
      <c r="R58" s="146"/>
      <c r="S58" s="146"/>
    </row>
    <row r="59" spans="1:19" s="147" customFormat="1" ht="46.95" customHeight="1" x14ac:dyDescent="0.25">
      <c r="A59" s="139"/>
      <c r="B59" s="148" t="s">
        <v>143</v>
      </c>
      <c r="C59" s="149" t="s">
        <v>144</v>
      </c>
      <c r="D59" s="149" t="s">
        <v>99</v>
      </c>
      <c r="E59" s="150" t="s">
        <v>145</v>
      </c>
      <c r="F59" s="151" t="s">
        <v>146</v>
      </c>
      <c r="G59" s="151"/>
      <c r="H59" s="151"/>
      <c r="I59" s="151"/>
      <c r="J59" s="151"/>
      <c r="K59" s="152" t="s">
        <v>234</v>
      </c>
      <c r="L59" s="152">
        <v>15</v>
      </c>
      <c r="M59" s="3"/>
      <c r="N59" s="153">
        <f t="shared" si="6"/>
        <v>0</v>
      </c>
      <c r="O59" s="161">
        <f t="shared" si="7"/>
        <v>0</v>
      </c>
      <c r="P59" s="161"/>
      <c r="Q59" s="162" t="e">
        <f t="shared" si="5"/>
        <v>#DIV/0!</v>
      </c>
      <c r="R59" s="146"/>
      <c r="S59" s="146"/>
    </row>
    <row r="60" spans="1:19" s="147" customFormat="1" ht="46.95" customHeight="1" x14ac:dyDescent="0.25">
      <c r="A60" s="139"/>
      <c r="B60" s="148" t="s">
        <v>147</v>
      </c>
      <c r="C60" s="149" t="s">
        <v>148</v>
      </c>
      <c r="D60" s="149" t="s">
        <v>99</v>
      </c>
      <c r="E60" s="150" t="s">
        <v>149</v>
      </c>
      <c r="F60" s="151" t="s">
        <v>150</v>
      </c>
      <c r="G60" s="151"/>
      <c r="H60" s="151"/>
      <c r="I60" s="151"/>
      <c r="J60" s="151"/>
      <c r="K60" s="152" t="s">
        <v>234</v>
      </c>
      <c r="L60" s="152">
        <v>10</v>
      </c>
      <c r="M60" s="3"/>
      <c r="N60" s="153">
        <f t="shared" si="6"/>
        <v>0</v>
      </c>
      <c r="O60" s="161">
        <f t="shared" si="7"/>
        <v>0</v>
      </c>
      <c r="P60" s="161"/>
      <c r="Q60" s="162" t="e">
        <f t="shared" si="5"/>
        <v>#DIV/0!</v>
      </c>
      <c r="R60" s="146"/>
      <c r="S60" s="146"/>
    </row>
    <row r="61" spans="1:19" s="147" customFormat="1" ht="46.95" customHeight="1" x14ac:dyDescent="0.25">
      <c r="A61" s="139"/>
      <c r="B61" s="148" t="s">
        <v>151</v>
      </c>
      <c r="C61" s="149" t="s">
        <v>148</v>
      </c>
      <c r="D61" s="149" t="s">
        <v>99</v>
      </c>
      <c r="E61" s="150" t="s">
        <v>152</v>
      </c>
      <c r="F61" s="151" t="s">
        <v>153</v>
      </c>
      <c r="G61" s="151"/>
      <c r="H61" s="151"/>
      <c r="I61" s="151"/>
      <c r="J61" s="151"/>
      <c r="K61" s="152" t="s">
        <v>235</v>
      </c>
      <c r="L61" s="152">
        <v>100</v>
      </c>
      <c r="M61" s="3"/>
      <c r="N61" s="153">
        <f t="shared" si="6"/>
        <v>0</v>
      </c>
      <c r="O61" s="161">
        <f t="shared" si="7"/>
        <v>0</v>
      </c>
      <c r="P61" s="161"/>
      <c r="Q61" s="162" t="e">
        <f t="shared" si="5"/>
        <v>#DIV/0!</v>
      </c>
      <c r="R61" s="146"/>
      <c r="S61" s="146"/>
    </row>
    <row r="62" spans="1:19" s="147" customFormat="1" ht="46.95" customHeight="1" x14ac:dyDescent="0.25">
      <c r="A62" s="139"/>
      <c r="B62" s="148" t="s">
        <v>154</v>
      </c>
      <c r="C62" s="149" t="s">
        <v>155</v>
      </c>
      <c r="D62" s="149" t="s">
        <v>99</v>
      </c>
      <c r="E62" s="150" t="s">
        <v>156</v>
      </c>
      <c r="F62" s="151" t="s">
        <v>157</v>
      </c>
      <c r="G62" s="151"/>
      <c r="H62" s="151"/>
      <c r="I62" s="151"/>
      <c r="J62" s="151"/>
      <c r="K62" s="152" t="s">
        <v>234</v>
      </c>
      <c r="L62" s="152">
        <v>1</v>
      </c>
      <c r="M62" s="3"/>
      <c r="N62" s="153">
        <f t="shared" si="6"/>
        <v>0</v>
      </c>
      <c r="O62" s="161">
        <f t="shared" si="7"/>
        <v>0</v>
      </c>
      <c r="P62" s="161"/>
      <c r="Q62" s="162" t="e">
        <f t="shared" si="5"/>
        <v>#DIV/0!</v>
      </c>
      <c r="R62" s="146"/>
      <c r="S62" s="146"/>
    </row>
    <row r="63" spans="1:19" s="147" customFormat="1" ht="46.95" customHeight="1" x14ac:dyDescent="0.25">
      <c r="A63" s="139"/>
      <c r="B63" s="148" t="s">
        <v>158</v>
      </c>
      <c r="C63" s="149" t="s">
        <v>159</v>
      </c>
      <c r="D63" s="149" t="s">
        <v>99</v>
      </c>
      <c r="E63" s="150" t="s">
        <v>160</v>
      </c>
      <c r="F63" s="151" t="s">
        <v>161</v>
      </c>
      <c r="G63" s="151"/>
      <c r="H63" s="151"/>
      <c r="I63" s="151"/>
      <c r="J63" s="151"/>
      <c r="K63" s="152" t="s">
        <v>234</v>
      </c>
      <c r="L63" s="152">
        <v>12</v>
      </c>
      <c r="M63" s="3"/>
      <c r="N63" s="153">
        <f t="shared" si="6"/>
        <v>0</v>
      </c>
      <c r="O63" s="161">
        <f t="shared" si="7"/>
        <v>0</v>
      </c>
      <c r="P63" s="161"/>
      <c r="Q63" s="162" t="e">
        <f t="shared" si="5"/>
        <v>#DIV/0!</v>
      </c>
      <c r="R63" s="146"/>
      <c r="S63" s="146"/>
    </row>
    <row r="64" spans="1:19" s="147" customFormat="1" ht="46.95" customHeight="1" x14ac:dyDescent="0.25">
      <c r="A64" s="139"/>
      <c r="B64" s="148" t="s">
        <v>162</v>
      </c>
      <c r="C64" s="149" t="s">
        <v>163</v>
      </c>
      <c r="D64" s="149" t="s">
        <v>99</v>
      </c>
      <c r="E64" s="150" t="s">
        <v>164</v>
      </c>
      <c r="F64" s="151" t="s">
        <v>165</v>
      </c>
      <c r="G64" s="151"/>
      <c r="H64" s="151"/>
      <c r="I64" s="151"/>
      <c r="J64" s="151"/>
      <c r="K64" s="152" t="s">
        <v>234</v>
      </c>
      <c r="L64" s="152">
        <v>1230</v>
      </c>
      <c r="M64" s="4"/>
      <c r="N64" s="153">
        <f t="shared" si="6"/>
        <v>0</v>
      </c>
      <c r="O64" s="161">
        <f t="shared" si="7"/>
        <v>0</v>
      </c>
      <c r="P64" s="161"/>
      <c r="Q64" s="162" t="e">
        <f t="shared" si="5"/>
        <v>#DIV/0!</v>
      </c>
      <c r="R64" s="146"/>
      <c r="S64" s="146"/>
    </row>
    <row r="65" spans="1:19" s="147" customFormat="1" ht="46.95" customHeight="1" x14ac:dyDescent="0.25">
      <c r="A65" s="139"/>
      <c r="B65" s="148" t="s">
        <v>166</v>
      </c>
      <c r="C65" s="149" t="s">
        <v>167</v>
      </c>
      <c r="D65" s="149" t="s">
        <v>99</v>
      </c>
      <c r="E65" s="150" t="s">
        <v>168</v>
      </c>
      <c r="F65" s="151" t="s">
        <v>169</v>
      </c>
      <c r="G65" s="151"/>
      <c r="H65" s="151"/>
      <c r="I65" s="151"/>
      <c r="J65" s="151"/>
      <c r="K65" s="152" t="s">
        <v>234</v>
      </c>
      <c r="L65" s="152">
        <v>4</v>
      </c>
      <c r="M65" s="4"/>
      <c r="N65" s="153">
        <f t="shared" si="6"/>
        <v>0</v>
      </c>
      <c r="O65" s="161">
        <f t="shared" si="7"/>
        <v>0</v>
      </c>
      <c r="P65" s="161"/>
      <c r="Q65" s="162" t="e">
        <f t="shared" si="5"/>
        <v>#DIV/0!</v>
      </c>
      <c r="R65" s="146"/>
      <c r="S65" s="146"/>
    </row>
    <row r="66" spans="1:19" s="147" customFormat="1" ht="46.95" customHeight="1" x14ac:dyDescent="0.25">
      <c r="A66" s="139"/>
      <c r="B66" s="148" t="s">
        <v>170</v>
      </c>
      <c r="C66" s="149" t="s">
        <v>107</v>
      </c>
      <c r="D66" s="149" t="s">
        <v>108</v>
      </c>
      <c r="E66" s="150" t="s">
        <v>171</v>
      </c>
      <c r="F66" s="151" t="s">
        <v>172</v>
      </c>
      <c r="G66" s="151"/>
      <c r="H66" s="151"/>
      <c r="I66" s="151"/>
      <c r="J66" s="151"/>
      <c r="K66" s="152" t="s">
        <v>234</v>
      </c>
      <c r="L66" s="152">
        <v>8</v>
      </c>
      <c r="M66" s="4"/>
      <c r="N66" s="153">
        <f t="shared" si="6"/>
        <v>0</v>
      </c>
      <c r="O66" s="161">
        <f t="shared" si="7"/>
        <v>0</v>
      </c>
      <c r="P66" s="161"/>
      <c r="Q66" s="162" t="e">
        <f t="shared" si="5"/>
        <v>#DIV/0!</v>
      </c>
      <c r="R66" s="146"/>
      <c r="S66" s="146"/>
    </row>
    <row r="67" spans="1:19" s="147" customFormat="1" ht="46.95" customHeight="1" x14ac:dyDescent="0.25">
      <c r="A67" s="139"/>
      <c r="B67" s="148" t="s">
        <v>173</v>
      </c>
      <c r="C67" s="149" t="s">
        <v>174</v>
      </c>
      <c r="D67" s="149" t="s">
        <v>108</v>
      </c>
      <c r="E67" s="150" t="s">
        <v>175</v>
      </c>
      <c r="F67" s="151" t="s">
        <v>176</v>
      </c>
      <c r="G67" s="151"/>
      <c r="H67" s="151"/>
      <c r="I67" s="151"/>
      <c r="J67" s="151"/>
      <c r="K67" s="152" t="s">
        <v>234</v>
      </c>
      <c r="L67" s="152">
        <v>1</v>
      </c>
      <c r="M67" s="4"/>
      <c r="N67" s="153">
        <f t="shared" si="6"/>
        <v>0</v>
      </c>
      <c r="O67" s="161">
        <f t="shared" si="7"/>
        <v>0</v>
      </c>
      <c r="P67" s="161"/>
      <c r="Q67" s="162" t="e">
        <f t="shared" si="5"/>
        <v>#DIV/0!</v>
      </c>
      <c r="R67" s="146"/>
      <c r="S67" s="146"/>
    </row>
    <row r="68" spans="1:19" s="147" customFormat="1" ht="46.95" customHeight="1" x14ac:dyDescent="0.25">
      <c r="A68" s="139"/>
      <c r="B68" s="148" t="s">
        <v>177</v>
      </c>
      <c r="C68" s="149" t="s">
        <v>178</v>
      </c>
      <c r="D68" s="149" t="s">
        <v>108</v>
      </c>
      <c r="E68" s="150" t="s">
        <v>179</v>
      </c>
      <c r="F68" s="151" t="s">
        <v>180</v>
      </c>
      <c r="G68" s="151"/>
      <c r="H68" s="151"/>
      <c r="I68" s="151"/>
      <c r="J68" s="151"/>
      <c r="K68" s="152" t="s">
        <v>234</v>
      </c>
      <c r="L68" s="152">
        <v>4</v>
      </c>
      <c r="M68" s="4"/>
      <c r="N68" s="153">
        <f t="shared" si="6"/>
        <v>0</v>
      </c>
      <c r="O68" s="161">
        <f t="shared" si="7"/>
        <v>0</v>
      </c>
      <c r="P68" s="161"/>
      <c r="Q68" s="162" t="e">
        <f t="shared" si="5"/>
        <v>#DIV/0!</v>
      </c>
      <c r="R68" s="146"/>
      <c r="S68" s="146"/>
    </row>
    <row r="69" spans="1:19" s="147" customFormat="1" ht="46.95" customHeight="1" x14ac:dyDescent="0.25">
      <c r="A69" s="139"/>
      <c r="B69" s="148" t="s">
        <v>181</v>
      </c>
      <c r="C69" s="149" t="s">
        <v>182</v>
      </c>
      <c r="D69" s="149" t="s">
        <v>108</v>
      </c>
      <c r="E69" s="150" t="s">
        <v>183</v>
      </c>
      <c r="F69" s="151" t="s">
        <v>184</v>
      </c>
      <c r="G69" s="151"/>
      <c r="H69" s="151"/>
      <c r="I69" s="151"/>
      <c r="J69" s="151"/>
      <c r="K69" s="152" t="s">
        <v>234</v>
      </c>
      <c r="L69" s="152">
        <v>16</v>
      </c>
      <c r="M69" s="4"/>
      <c r="N69" s="153">
        <f t="shared" si="6"/>
        <v>0</v>
      </c>
      <c r="O69" s="161">
        <f t="shared" si="7"/>
        <v>0</v>
      </c>
      <c r="P69" s="161"/>
      <c r="Q69" s="162" t="e">
        <f t="shared" si="5"/>
        <v>#DIV/0!</v>
      </c>
      <c r="R69" s="146"/>
      <c r="S69" s="146"/>
    </row>
    <row r="70" spans="1:19" s="147" customFormat="1" ht="82.8" customHeight="1" x14ac:dyDescent="0.25">
      <c r="A70" s="139"/>
      <c r="B70" s="148" t="s">
        <v>185</v>
      </c>
      <c r="C70" s="149" t="s">
        <v>186</v>
      </c>
      <c r="D70" s="149" t="s">
        <v>108</v>
      </c>
      <c r="E70" s="150" t="s">
        <v>187</v>
      </c>
      <c r="F70" s="151" t="s">
        <v>188</v>
      </c>
      <c r="G70" s="151"/>
      <c r="H70" s="151"/>
      <c r="I70" s="151"/>
      <c r="J70" s="151"/>
      <c r="K70" s="152" t="s">
        <v>234</v>
      </c>
      <c r="L70" s="152">
        <v>4950</v>
      </c>
      <c r="M70" s="4"/>
      <c r="N70" s="153">
        <f t="shared" si="6"/>
        <v>0</v>
      </c>
      <c r="O70" s="161">
        <f t="shared" si="7"/>
        <v>0</v>
      </c>
      <c r="P70" s="161"/>
      <c r="Q70" s="162" t="e">
        <f t="shared" si="5"/>
        <v>#DIV/0!</v>
      </c>
      <c r="R70" s="146"/>
      <c r="S70" s="146"/>
    </row>
    <row r="71" spans="1:19" s="147" customFormat="1" ht="82.8" customHeight="1" x14ac:dyDescent="0.25">
      <c r="A71" s="139"/>
      <c r="B71" s="148" t="s">
        <v>189</v>
      </c>
      <c r="C71" s="149" t="s">
        <v>190</v>
      </c>
      <c r="D71" s="149" t="s">
        <v>108</v>
      </c>
      <c r="E71" s="150" t="s">
        <v>191</v>
      </c>
      <c r="F71" s="151" t="s">
        <v>192</v>
      </c>
      <c r="G71" s="151"/>
      <c r="H71" s="151"/>
      <c r="I71" s="151"/>
      <c r="J71" s="151"/>
      <c r="K71" s="152" t="s">
        <v>234</v>
      </c>
      <c r="L71" s="152">
        <v>900</v>
      </c>
      <c r="M71" s="4"/>
      <c r="N71" s="153">
        <f t="shared" si="6"/>
        <v>0</v>
      </c>
      <c r="O71" s="161">
        <f t="shared" si="7"/>
        <v>0</v>
      </c>
      <c r="P71" s="161"/>
      <c r="Q71" s="162" t="e">
        <f t="shared" si="5"/>
        <v>#DIV/0!</v>
      </c>
      <c r="R71" s="146"/>
      <c r="S71" s="146"/>
    </row>
    <row r="72" spans="1:19" s="147" customFormat="1" ht="46.95" customHeight="1" x14ac:dyDescent="0.25">
      <c r="A72" s="139"/>
      <c r="B72" s="148" t="s">
        <v>193</v>
      </c>
      <c r="C72" s="149" t="s">
        <v>194</v>
      </c>
      <c r="D72" s="149" t="s">
        <v>99</v>
      </c>
      <c r="E72" s="150" t="s">
        <v>195</v>
      </c>
      <c r="F72" s="151" t="s">
        <v>196</v>
      </c>
      <c r="G72" s="151"/>
      <c r="H72" s="151"/>
      <c r="I72" s="151"/>
      <c r="J72" s="151"/>
      <c r="K72" s="152" t="s">
        <v>234</v>
      </c>
      <c r="L72" s="152">
        <v>3</v>
      </c>
      <c r="M72" s="4"/>
      <c r="N72" s="153">
        <f t="shared" si="6"/>
        <v>0</v>
      </c>
      <c r="O72" s="161">
        <f t="shared" si="7"/>
        <v>0</v>
      </c>
      <c r="P72" s="161"/>
      <c r="Q72" s="162" t="e">
        <f t="shared" si="5"/>
        <v>#DIV/0!</v>
      </c>
      <c r="R72" s="146"/>
      <c r="S72" s="146"/>
    </row>
    <row r="73" spans="1:19" s="147" customFormat="1" ht="46.95" customHeight="1" x14ac:dyDescent="0.25">
      <c r="A73" s="139"/>
      <c r="B73" s="148" t="s">
        <v>197</v>
      </c>
      <c r="C73" s="149" t="s">
        <v>198</v>
      </c>
      <c r="D73" s="149" t="s">
        <v>99</v>
      </c>
      <c r="E73" s="150" t="s">
        <v>199</v>
      </c>
      <c r="F73" s="151" t="s">
        <v>200</v>
      </c>
      <c r="G73" s="151"/>
      <c r="H73" s="151"/>
      <c r="I73" s="151"/>
      <c r="J73" s="151"/>
      <c r="K73" s="152" t="s">
        <v>234</v>
      </c>
      <c r="L73" s="152">
        <v>850</v>
      </c>
      <c r="M73" s="4"/>
      <c r="N73" s="153">
        <f t="shared" si="6"/>
        <v>0</v>
      </c>
      <c r="O73" s="161">
        <f t="shared" si="7"/>
        <v>0</v>
      </c>
      <c r="P73" s="161"/>
      <c r="Q73" s="162" t="e">
        <f t="shared" si="5"/>
        <v>#DIV/0!</v>
      </c>
      <c r="R73" s="146"/>
      <c r="S73" s="146"/>
    </row>
    <row r="74" spans="1:19" s="147" customFormat="1" ht="46.95" customHeight="1" x14ac:dyDescent="0.25">
      <c r="A74" s="139"/>
      <c r="B74" s="148" t="s">
        <v>201</v>
      </c>
      <c r="C74" s="149" t="s">
        <v>202</v>
      </c>
      <c r="D74" s="149" t="s">
        <v>99</v>
      </c>
      <c r="E74" s="150" t="s">
        <v>203</v>
      </c>
      <c r="F74" s="151" t="s">
        <v>204</v>
      </c>
      <c r="G74" s="151"/>
      <c r="H74" s="151"/>
      <c r="I74" s="151"/>
      <c r="J74" s="151"/>
      <c r="K74" s="152" t="s">
        <v>234</v>
      </c>
      <c r="L74" s="152">
        <v>11</v>
      </c>
      <c r="M74" s="4"/>
      <c r="N74" s="153">
        <f t="shared" si="6"/>
        <v>0</v>
      </c>
      <c r="O74" s="161">
        <f t="shared" si="7"/>
        <v>0</v>
      </c>
      <c r="P74" s="161"/>
      <c r="Q74" s="162" t="e">
        <f t="shared" si="5"/>
        <v>#DIV/0!</v>
      </c>
      <c r="R74" s="146"/>
      <c r="S74" s="146"/>
    </row>
    <row r="75" spans="1:19" s="147" customFormat="1" ht="46.95" customHeight="1" x14ac:dyDescent="0.25">
      <c r="A75" s="139"/>
      <c r="B75" s="148" t="s">
        <v>205</v>
      </c>
      <c r="C75" s="149" t="s">
        <v>186</v>
      </c>
      <c r="D75" s="149" t="s">
        <v>108</v>
      </c>
      <c r="E75" s="150" t="s">
        <v>206</v>
      </c>
      <c r="F75" s="151" t="s">
        <v>207</v>
      </c>
      <c r="G75" s="151"/>
      <c r="H75" s="151"/>
      <c r="I75" s="151"/>
      <c r="J75" s="151"/>
      <c r="K75" s="152" t="s">
        <v>234</v>
      </c>
      <c r="L75" s="152">
        <v>250</v>
      </c>
      <c r="M75" s="4"/>
      <c r="N75" s="153">
        <f t="shared" si="6"/>
        <v>0</v>
      </c>
      <c r="O75" s="161">
        <f t="shared" si="7"/>
        <v>0</v>
      </c>
      <c r="P75" s="161"/>
      <c r="Q75" s="162" t="e">
        <f t="shared" si="5"/>
        <v>#DIV/0!</v>
      </c>
      <c r="R75" s="146"/>
      <c r="S75" s="146"/>
    </row>
    <row r="76" spans="1:19" s="147" customFormat="1" ht="46.95" customHeight="1" x14ac:dyDescent="0.25">
      <c r="A76" s="139"/>
      <c r="B76" s="148" t="s">
        <v>208</v>
      </c>
      <c r="C76" s="149" t="s">
        <v>186</v>
      </c>
      <c r="D76" s="149" t="s">
        <v>108</v>
      </c>
      <c r="E76" s="150" t="s">
        <v>209</v>
      </c>
      <c r="F76" s="151" t="s">
        <v>210</v>
      </c>
      <c r="G76" s="151"/>
      <c r="H76" s="151"/>
      <c r="I76" s="151"/>
      <c r="J76" s="151"/>
      <c r="K76" s="152" t="s">
        <v>234</v>
      </c>
      <c r="L76" s="152">
        <v>250</v>
      </c>
      <c r="M76" s="4"/>
      <c r="N76" s="153">
        <f t="shared" si="6"/>
        <v>0</v>
      </c>
      <c r="O76" s="161">
        <f t="shared" si="7"/>
        <v>0</v>
      </c>
      <c r="P76" s="161"/>
      <c r="Q76" s="162" t="e">
        <f t="shared" si="5"/>
        <v>#DIV/0!</v>
      </c>
      <c r="R76" s="146"/>
      <c r="S76" s="146"/>
    </row>
    <row r="77" spans="1:19" s="147" customFormat="1" ht="46.95" customHeight="1" x14ac:dyDescent="0.25">
      <c r="A77" s="139"/>
      <c r="B77" s="148" t="s">
        <v>211</v>
      </c>
      <c r="C77" s="149" t="s">
        <v>212</v>
      </c>
      <c r="D77" s="149" t="s">
        <v>213</v>
      </c>
      <c r="E77" s="150" t="s">
        <v>214</v>
      </c>
      <c r="F77" s="151" t="s">
        <v>215</v>
      </c>
      <c r="G77" s="151"/>
      <c r="H77" s="151"/>
      <c r="I77" s="151"/>
      <c r="J77" s="151"/>
      <c r="K77" s="152" t="s">
        <v>234</v>
      </c>
      <c r="L77" s="152">
        <v>10</v>
      </c>
      <c r="M77" s="4"/>
      <c r="N77" s="153">
        <f t="shared" si="6"/>
        <v>0</v>
      </c>
      <c r="O77" s="161">
        <f t="shared" si="7"/>
        <v>0</v>
      </c>
      <c r="P77" s="161"/>
      <c r="Q77" s="162" t="e">
        <f t="shared" si="5"/>
        <v>#DIV/0!</v>
      </c>
      <c r="R77" s="146"/>
      <c r="S77" s="146"/>
    </row>
    <row r="78" spans="1:19" s="147" customFormat="1" ht="46.95" customHeight="1" x14ac:dyDescent="0.25">
      <c r="A78" s="139"/>
      <c r="B78" s="148" t="s">
        <v>216</v>
      </c>
      <c r="C78" s="149" t="s">
        <v>217</v>
      </c>
      <c r="D78" s="149" t="s">
        <v>108</v>
      </c>
      <c r="E78" s="150" t="s">
        <v>218</v>
      </c>
      <c r="F78" s="151" t="s">
        <v>219</v>
      </c>
      <c r="G78" s="151"/>
      <c r="H78" s="151"/>
      <c r="I78" s="151"/>
      <c r="J78" s="151"/>
      <c r="K78" s="152" t="s">
        <v>234</v>
      </c>
      <c r="L78" s="152">
        <v>22</v>
      </c>
      <c r="M78" s="4"/>
      <c r="N78" s="153">
        <f t="shared" si="6"/>
        <v>0</v>
      </c>
      <c r="O78" s="161">
        <f t="shared" si="7"/>
        <v>0</v>
      </c>
      <c r="P78" s="161"/>
      <c r="Q78" s="162" t="e">
        <f t="shared" si="5"/>
        <v>#DIV/0!</v>
      </c>
      <c r="R78" s="146"/>
      <c r="S78" s="146"/>
    </row>
    <row r="79" spans="1:19" s="147" customFormat="1" ht="46.95" customHeight="1" x14ac:dyDescent="0.25">
      <c r="A79" s="139"/>
      <c r="B79" s="148" t="s">
        <v>220</v>
      </c>
      <c r="C79" s="149" t="s">
        <v>221</v>
      </c>
      <c r="D79" s="149" t="s">
        <v>108</v>
      </c>
      <c r="E79" s="150" t="s">
        <v>222</v>
      </c>
      <c r="F79" s="151" t="s">
        <v>223</v>
      </c>
      <c r="G79" s="151"/>
      <c r="H79" s="151"/>
      <c r="I79" s="151"/>
      <c r="J79" s="151"/>
      <c r="K79" s="152" t="s">
        <v>234</v>
      </c>
      <c r="L79" s="152">
        <v>35</v>
      </c>
      <c r="M79" s="4"/>
      <c r="N79" s="153">
        <f t="shared" si="6"/>
        <v>0</v>
      </c>
      <c r="O79" s="161">
        <f t="shared" si="7"/>
        <v>0</v>
      </c>
      <c r="P79" s="161"/>
      <c r="Q79" s="162" t="e">
        <f t="shared" si="5"/>
        <v>#DIV/0!</v>
      </c>
      <c r="R79" s="146"/>
      <c r="S79" s="146"/>
    </row>
    <row r="80" spans="1:19" s="147" customFormat="1" ht="46.95" customHeight="1" x14ac:dyDescent="0.25">
      <c r="A80" s="139"/>
      <c r="B80" s="148" t="s">
        <v>224</v>
      </c>
      <c r="C80" s="149" t="s">
        <v>225</v>
      </c>
      <c r="D80" s="149" t="s">
        <v>108</v>
      </c>
      <c r="E80" s="150" t="s">
        <v>226</v>
      </c>
      <c r="F80" s="151" t="s">
        <v>227</v>
      </c>
      <c r="G80" s="151"/>
      <c r="H80" s="151"/>
      <c r="I80" s="151"/>
      <c r="J80" s="151"/>
      <c r="K80" s="152" t="s">
        <v>234</v>
      </c>
      <c r="L80" s="152">
        <v>16</v>
      </c>
      <c r="M80" s="4"/>
      <c r="N80" s="153">
        <f t="shared" si="6"/>
        <v>0</v>
      </c>
      <c r="O80" s="161">
        <f t="shared" si="7"/>
        <v>0</v>
      </c>
      <c r="P80" s="161"/>
      <c r="Q80" s="162" t="e">
        <f t="shared" si="5"/>
        <v>#DIV/0!</v>
      </c>
      <c r="R80" s="146"/>
      <c r="S80" s="146"/>
    </row>
    <row r="81" spans="1:22" s="147" customFormat="1" ht="46.95" customHeight="1" thickBot="1" x14ac:dyDescent="0.3">
      <c r="A81" s="139"/>
      <c r="B81" s="148" t="s">
        <v>228</v>
      </c>
      <c r="C81" s="149" t="s">
        <v>229</v>
      </c>
      <c r="D81" s="149" t="s">
        <v>108</v>
      </c>
      <c r="E81" s="150" t="s">
        <v>230</v>
      </c>
      <c r="F81" s="151" t="s">
        <v>231</v>
      </c>
      <c r="G81" s="151"/>
      <c r="H81" s="151"/>
      <c r="I81" s="151"/>
      <c r="J81" s="151"/>
      <c r="K81" s="152" t="s">
        <v>234</v>
      </c>
      <c r="L81" s="152">
        <v>3</v>
      </c>
      <c r="M81" s="4"/>
      <c r="N81" s="153">
        <f t="shared" si="6"/>
        <v>0</v>
      </c>
      <c r="O81" s="161">
        <f t="shared" si="7"/>
        <v>0</v>
      </c>
      <c r="P81" s="161"/>
      <c r="Q81" s="162" t="e">
        <f t="shared" si="5"/>
        <v>#DIV/0!</v>
      </c>
      <c r="R81" s="146"/>
      <c r="S81" s="146"/>
    </row>
    <row r="82" spans="1:22" s="147" customFormat="1" ht="67.95" customHeight="1" thickBot="1" x14ac:dyDescent="0.3">
      <c r="A82" s="139"/>
      <c r="B82" s="163" t="s">
        <v>53</v>
      </c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5" t="s">
        <v>49</v>
      </c>
      <c r="O82" s="166">
        <f>O30+O39+O43</f>
        <v>0</v>
      </c>
      <c r="P82" s="167"/>
      <c r="Q82" s="168" t="e">
        <f>Q30+Q39+Q43</f>
        <v>#DIV/0!</v>
      </c>
      <c r="R82" s="146"/>
      <c r="S82" s="146"/>
    </row>
    <row r="83" spans="1:22" s="14" customFormat="1" x14ac:dyDescent="0.25">
      <c r="B83" s="169"/>
      <c r="C83" s="170"/>
      <c r="D83" s="170"/>
      <c r="E83" s="170"/>
      <c r="F83" s="170"/>
      <c r="G83" s="170"/>
      <c r="H83" s="170"/>
      <c r="I83" s="170"/>
      <c r="J83" s="170"/>
      <c r="K83" s="170"/>
      <c r="L83" s="171"/>
      <c r="M83" s="172"/>
      <c r="Q83" s="173"/>
      <c r="R83" s="109"/>
      <c r="S83" s="109"/>
    </row>
    <row r="84" spans="1:22" s="14" customFormat="1" x14ac:dyDescent="0.25">
      <c r="B84" s="174"/>
      <c r="D84" s="175"/>
      <c r="E84" s="176"/>
      <c r="F84" s="176"/>
      <c r="G84" s="176"/>
      <c r="H84" s="176"/>
      <c r="I84" s="176"/>
      <c r="J84" s="176"/>
      <c r="K84" s="176"/>
      <c r="L84" s="177"/>
      <c r="M84" s="178"/>
      <c r="O84" s="179"/>
      <c r="P84" s="179"/>
      <c r="Q84" s="180"/>
      <c r="R84" s="109"/>
      <c r="S84" s="109"/>
    </row>
    <row r="85" spans="1:22" s="14" customFormat="1" ht="71.25" customHeight="1" x14ac:dyDescent="0.25">
      <c r="B85" s="181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3"/>
      <c r="R85" s="184"/>
      <c r="S85" s="109"/>
    </row>
    <row r="86" spans="1:22" s="14" customFormat="1" ht="87.75" customHeight="1" x14ac:dyDescent="0.25">
      <c r="B86" s="185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3"/>
      <c r="R86" s="186"/>
      <c r="S86" s="186"/>
      <c r="T86" s="186"/>
      <c r="U86" s="186"/>
      <c r="V86" s="186"/>
    </row>
    <row r="87" spans="1:22" s="14" customFormat="1" x14ac:dyDescent="0.25">
      <c r="B87" s="187"/>
      <c r="Q87" s="173"/>
      <c r="R87" s="109"/>
      <c r="S87" s="109"/>
    </row>
    <row r="88" spans="1:22" s="14" customFormat="1" x14ac:dyDescent="0.25">
      <c r="B88" s="188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90"/>
      <c r="R88" s="109"/>
      <c r="S88" s="109"/>
    </row>
    <row r="89" spans="1:22" s="14" customFormat="1" x14ac:dyDescent="0.25">
      <c r="Q89" s="177"/>
      <c r="R89" s="109"/>
      <c r="S89" s="109"/>
    </row>
    <row r="90" spans="1:22" s="14" customFormat="1" x14ac:dyDescent="0.25">
      <c r="Q90" s="177"/>
      <c r="R90" s="109"/>
      <c r="S90" s="109"/>
    </row>
    <row r="91" spans="1:22" s="14" customFormat="1" x14ac:dyDescent="0.25">
      <c r="Q91" s="177"/>
      <c r="R91" s="109"/>
      <c r="S91" s="109"/>
    </row>
    <row r="92" spans="1:22" s="14" customFormat="1" x14ac:dyDescent="0.25">
      <c r="Q92" s="177"/>
      <c r="R92" s="109"/>
      <c r="S92" s="109"/>
    </row>
    <row r="93" spans="1:22" s="14" customFormat="1" x14ac:dyDescent="0.25">
      <c r="Q93" s="177"/>
      <c r="R93" s="109"/>
      <c r="S93" s="109"/>
    </row>
    <row r="94" spans="1:22" s="14" customFormat="1" x14ac:dyDescent="0.25">
      <c r="Q94" s="177"/>
      <c r="R94" s="109"/>
      <c r="S94" s="109"/>
    </row>
    <row r="95" spans="1:22" s="14" customFormat="1" x14ac:dyDescent="0.25">
      <c r="Q95" s="177"/>
      <c r="R95" s="109"/>
      <c r="S95" s="109"/>
    </row>
    <row r="96" spans="1:22" s="14" customFormat="1" x14ac:dyDescent="0.25">
      <c r="Q96" s="177"/>
      <c r="R96" s="109"/>
      <c r="S96" s="109"/>
    </row>
    <row r="97" spans="17:19" s="14" customFormat="1" x14ac:dyDescent="0.25">
      <c r="Q97" s="177"/>
      <c r="R97" s="109"/>
      <c r="S97" s="109"/>
    </row>
    <row r="98" spans="17:19" s="14" customFormat="1" x14ac:dyDescent="0.25">
      <c r="Q98" s="177"/>
      <c r="R98" s="109"/>
      <c r="S98" s="109"/>
    </row>
    <row r="99" spans="17:19" s="14" customFormat="1" x14ac:dyDescent="0.25">
      <c r="Q99" s="177"/>
      <c r="R99" s="109"/>
      <c r="S99" s="109"/>
    </row>
    <row r="100" spans="17:19" s="14" customFormat="1" x14ac:dyDescent="0.25">
      <c r="Q100" s="177"/>
      <c r="R100" s="109"/>
      <c r="S100" s="109"/>
    </row>
    <row r="101" spans="17:19" s="14" customFormat="1" x14ac:dyDescent="0.25">
      <c r="Q101" s="177"/>
      <c r="R101" s="109"/>
      <c r="S101" s="109"/>
    </row>
    <row r="102" spans="17:19" s="14" customFormat="1" x14ac:dyDescent="0.25">
      <c r="Q102" s="177"/>
      <c r="R102" s="109"/>
      <c r="S102" s="109"/>
    </row>
    <row r="103" spans="17:19" s="14" customFormat="1" x14ac:dyDescent="0.25">
      <c r="Q103" s="177"/>
      <c r="R103" s="109"/>
      <c r="S103" s="109"/>
    </row>
    <row r="104" spans="17:19" s="14" customFormat="1" x14ac:dyDescent="0.25">
      <c r="Q104" s="177"/>
      <c r="R104" s="109"/>
      <c r="S104" s="109"/>
    </row>
    <row r="105" spans="17:19" s="14" customFormat="1" x14ac:dyDescent="0.25">
      <c r="Q105" s="177"/>
      <c r="R105" s="109"/>
      <c r="S105" s="109"/>
    </row>
    <row r="106" spans="17:19" s="14" customFormat="1" x14ac:dyDescent="0.25">
      <c r="Q106" s="177"/>
      <c r="R106" s="109"/>
      <c r="S106" s="109"/>
    </row>
    <row r="107" spans="17:19" s="14" customFormat="1" x14ac:dyDescent="0.25">
      <c r="Q107" s="177"/>
      <c r="R107" s="109"/>
      <c r="S107" s="109"/>
    </row>
    <row r="108" spans="17:19" s="14" customFormat="1" x14ac:dyDescent="0.25">
      <c r="Q108" s="177"/>
      <c r="R108" s="109"/>
      <c r="S108" s="109"/>
    </row>
    <row r="109" spans="17:19" s="14" customFormat="1" x14ac:dyDescent="0.25">
      <c r="Q109" s="177"/>
      <c r="R109" s="109"/>
      <c r="S109" s="109"/>
    </row>
    <row r="110" spans="17:19" s="14" customFormat="1" x14ac:dyDescent="0.25">
      <c r="Q110" s="177"/>
      <c r="R110" s="109"/>
      <c r="S110" s="109"/>
    </row>
    <row r="111" spans="17:19" s="14" customFormat="1" x14ac:dyDescent="0.25">
      <c r="Q111" s="177"/>
      <c r="R111" s="109"/>
      <c r="S111" s="109"/>
    </row>
    <row r="112" spans="17:19" s="14" customFormat="1" x14ac:dyDescent="0.25">
      <c r="Q112" s="177"/>
      <c r="R112" s="109"/>
      <c r="S112" s="109"/>
    </row>
    <row r="113" spans="17:19" s="14" customFormat="1" x14ac:dyDescent="0.25">
      <c r="Q113" s="177"/>
      <c r="R113" s="109"/>
      <c r="S113" s="109"/>
    </row>
    <row r="114" spans="17:19" s="14" customFormat="1" x14ac:dyDescent="0.25">
      <c r="Q114" s="177"/>
      <c r="R114" s="109"/>
      <c r="S114" s="109"/>
    </row>
    <row r="115" spans="17:19" s="14" customFormat="1" x14ac:dyDescent="0.25">
      <c r="Q115" s="177"/>
      <c r="R115" s="109"/>
      <c r="S115" s="109"/>
    </row>
    <row r="116" spans="17:19" s="14" customFormat="1" x14ac:dyDescent="0.25">
      <c r="Q116" s="177"/>
      <c r="R116" s="109"/>
      <c r="S116" s="109"/>
    </row>
    <row r="117" spans="17:19" s="14" customFormat="1" x14ac:dyDescent="0.25">
      <c r="Q117" s="177"/>
      <c r="R117" s="109"/>
      <c r="S117" s="109"/>
    </row>
    <row r="118" spans="17:19" s="14" customFormat="1" x14ac:dyDescent="0.25">
      <c r="Q118" s="177"/>
      <c r="R118" s="109"/>
      <c r="S118" s="109"/>
    </row>
    <row r="119" spans="17:19" s="14" customFormat="1" x14ac:dyDescent="0.25">
      <c r="Q119" s="177"/>
      <c r="R119" s="109"/>
      <c r="S119" s="109"/>
    </row>
    <row r="120" spans="17:19" s="14" customFormat="1" x14ac:dyDescent="0.25">
      <c r="Q120" s="177"/>
      <c r="R120" s="109"/>
      <c r="S120" s="109"/>
    </row>
    <row r="121" spans="17:19" s="14" customFormat="1" x14ac:dyDescent="0.25">
      <c r="Q121" s="177"/>
      <c r="R121" s="109"/>
      <c r="S121" s="109"/>
    </row>
    <row r="122" spans="17:19" s="14" customFormat="1" x14ac:dyDescent="0.25">
      <c r="Q122" s="177"/>
      <c r="R122" s="109"/>
      <c r="S122" s="109"/>
    </row>
    <row r="123" spans="17:19" s="14" customFormat="1" x14ac:dyDescent="0.25">
      <c r="Q123" s="177"/>
      <c r="R123" s="109"/>
      <c r="S123" s="109"/>
    </row>
    <row r="124" spans="17:19" s="14" customFormat="1" x14ac:dyDescent="0.25">
      <c r="Q124" s="177"/>
      <c r="R124" s="109"/>
      <c r="S124" s="109"/>
    </row>
    <row r="125" spans="17:19" s="14" customFormat="1" x14ac:dyDescent="0.25">
      <c r="Q125" s="177"/>
      <c r="R125" s="109"/>
      <c r="S125" s="109"/>
    </row>
    <row r="126" spans="17:19" s="14" customFormat="1" x14ac:dyDescent="0.25">
      <c r="Q126" s="177"/>
      <c r="R126" s="109"/>
      <c r="S126" s="109"/>
    </row>
    <row r="127" spans="17:19" s="14" customFormat="1" x14ac:dyDescent="0.25">
      <c r="Q127" s="177"/>
      <c r="R127" s="109"/>
      <c r="S127" s="109"/>
    </row>
    <row r="128" spans="17:19" s="14" customFormat="1" x14ac:dyDescent="0.25">
      <c r="Q128" s="177"/>
      <c r="R128" s="109"/>
      <c r="S128" s="109"/>
    </row>
    <row r="129" spans="17:19" s="14" customFormat="1" x14ac:dyDescent="0.25">
      <c r="Q129" s="177"/>
      <c r="R129" s="109"/>
      <c r="S129" s="109"/>
    </row>
    <row r="130" spans="17:19" s="14" customFormat="1" x14ac:dyDescent="0.25">
      <c r="Q130" s="177"/>
      <c r="R130" s="109"/>
      <c r="S130" s="109"/>
    </row>
    <row r="131" spans="17:19" s="14" customFormat="1" x14ac:dyDescent="0.25">
      <c r="Q131" s="177"/>
      <c r="R131" s="109"/>
      <c r="S131" s="109"/>
    </row>
    <row r="132" spans="17:19" s="14" customFormat="1" x14ac:dyDescent="0.25">
      <c r="Q132" s="177"/>
      <c r="R132" s="109"/>
      <c r="S132" s="109"/>
    </row>
    <row r="133" spans="17:19" s="14" customFormat="1" x14ac:dyDescent="0.25">
      <c r="Q133" s="177"/>
      <c r="R133" s="109"/>
      <c r="S133" s="109"/>
    </row>
    <row r="134" spans="17:19" s="14" customFormat="1" x14ac:dyDescent="0.25">
      <c r="Q134" s="177"/>
      <c r="R134" s="109"/>
      <c r="S134" s="109"/>
    </row>
    <row r="135" spans="17:19" s="14" customFormat="1" x14ac:dyDescent="0.25">
      <c r="Q135" s="177"/>
      <c r="R135" s="109"/>
      <c r="S135" s="109"/>
    </row>
    <row r="136" spans="17:19" s="14" customFormat="1" x14ac:dyDescent="0.25">
      <c r="Q136" s="177"/>
      <c r="R136" s="109"/>
      <c r="S136" s="109"/>
    </row>
    <row r="137" spans="17:19" s="14" customFormat="1" x14ac:dyDescent="0.25">
      <c r="Q137" s="177"/>
      <c r="R137" s="109"/>
      <c r="S137" s="109"/>
    </row>
    <row r="138" spans="17:19" s="14" customFormat="1" x14ac:dyDescent="0.25">
      <c r="Q138" s="177"/>
      <c r="R138" s="109"/>
      <c r="S138" s="109"/>
    </row>
    <row r="139" spans="17:19" s="14" customFormat="1" x14ac:dyDescent="0.25">
      <c r="Q139" s="177"/>
      <c r="R139" s="109"/>
      <c r="S139" s="109"/>
    </row>
    <row r="140" spans="17:19" s="14" customFormat="1" x14ac:dyDescent="0.25">
      <c r="Q140" s="177"/>
      <c r="R140" s="109"/>
      <c r="S140" s="109"/>
    </row>
    <row r="141" spans="17:19" s="14" customFormat="1" x14ac:dyDescent="0.25">
      <c r="Q141" s="177"/>
      <c r="R141" s="109"/>
      <c r="S141" s="109"/>
    </row>
    <row r="142" spans="17:19" s="14" customFormat="1" x14ac:dyDescent="0.25">
      <c r="Q142" s="177"/>
      <c r="R142" s="109"/>
      <c r="S142" s="109"/>
    </row>
    <row r="143" spans="17:19" s="14" customFormat="1" x14ac:dyDescent="0.25">
      <c r="Q143" s="177"/>
      <c r="R143" s="109"/>
      <c r="S143" s="109"/>
    </row>
    <row r="144" spans="17:19" s="14" customFormat="1" x14ac:dyDescent="0.25">
      <c r="Q144" s="177"/>
      <c r="R144" s="109"/>
      <c r="S144" s="109"/>
    </row>
    <row r="145" spans="17:19" s="14" customFormat="1" x14ac:dyDescent="0.25">
      <c r="Q145" s="177"/>
      <c r="R145" s="109"/>
      <c r="S145" s="109"/>
    </row>
    <row r="146" spans="17:19" s="14" customFormat="1" x14ac:dyDescent="0.25">
      <c r="Q146" s="177"/>
      <c r="R146" s="109"/>
      <c r="S146" s="109"/>
    </row>
    <row r="147" spans="17:19" s="14" customFormat="1" x14ac:dyDescent="0.25">
      <c r="Q147" s="177"/>
      <c r="R147" s="109"/>
      <c r="S147" s="109"/>
    </row>
    <row r="148" spans="17:19" s="14" customFormat="1" x14ac:dyDescent="0.25">
      <c r="Q148" s="177"/>
      <c r="R148" s="109"/>
      <c r="S148" s="109"/>
    </row>
    <row r="149" spans="17:19" s="14" customFormat="1" x14ac:dyDescent="0.25">
      <c r="Q149" s="177"/>
      <c r="R149" s="109"/>
      <c r="S149" s="109"/>
    </row>
    <row r="150" spans="17:19" s="14" customFormat="1" x14ac:dyDescent="0.25">
      <c r="Q150" s="177"/>
      <c r="R150" s="109"/>
      <c r="S150" s="109"/>
    </row>
    <row r="151" spans="17:19" s="14" customFormat="1" x14ac:dyDescent="0.25">
      <c r="Q151" s="177"/>
      <c r="R151" s="109"/>
      <c r="S151" s="109"/>
    </row>
    <row r="152" spans="17:19" s="14" customFormat="1" x14ac:dyDescent="0.25">
      <c r="Q152" s="177"/>
      <c r="R152" s="109"/>
      <c r="S152" s="109"/>
    </row>
    <row r="153" spans="17:19" s="14" customFormat="1" x14ac:dyDescent="0.25">
      <c r="Q153" s="177"/>
      <c r="R153" s="109"/>
      <c r="S153" s="109"/>
    </row>
    <row r="154" spans="17:19" s="14" customFormat="1" x14ac:dyDescent="0.25">
      <c r="Q154" s="177"/>
      <c r="R154" s="109"/>
      <c r="S154" s="109"/>
    </row>
    <row r="155" spans="17:19" s="14" customFormat="1" x14ac:dyDescent="0.25">
      <c r="Q155" s="177"/>
      <c r="R155" s="109"/>
      <c r="S155" s="109"/>
    </row>
    <row r="156" spans="17:19" s="14" customFormat="1" x14ac:dyDescent="0.25">
      <c r="Q156" s="177"/>
      <c r="R156" s="109"/>
      <c r="S156" s="109"/>
    </row>
    <row r="157" spans="17:19" s="14" customFormat="1" x14ac:dyDescent="0.25">
      <c r="Q157" s="177"/>
      <c r="R157" s="109"/>
      <c r="S157" s="109"/>
    </row>
    <row r="158" spans="17:19" s="14" customFormat="1" x14ac:dyDescent="0.25">
      <c r="Q158" s="177"/>
      <c r="R158" s="109"/>
      <c r="S158" s="109"/>
    </row>
    <row r="159" spans="17:19" s="14" customFormat="1" x14ac:dyDescent="0.25">
      <c r="Q159" s="177"/>
      <c r="R159" s="109"/>
      <c r="S159" s="109"/>
    </row>
    <row r="160" spans="17:19" s="14" customFormat="1" x14ac:dyDescent="0.25">
      <c r="Q160" s="177"/>
      <c r="R160" s="109"/>
      <c r="S160" s="109"/>
    </row>
    <row r="161" spans="17:19" s="14" customFormat="1" x14ac:dyDescent="0.25">
      <c r="Q161" s="177"/>
      <c r="R161" s="109"/>
      <c r="S161" s="109"/>
    </row>
    <row r="162" spans="17:19" s="14" customFormat="1" x14ac:dyDescent="0.25">
      <c r="Q162" s="177"/>
      <c r="R162" s="109"/>
      <c r="S162" s="109"/>
    </row>
    <row r="163" spans="17:19" s="14" customFormat="1" x14ac:dyDescent="0.25">
      <c r="Q163" s="177"/>
      <c r="R163" s="109"/>
      <c r="S163" s="109"/>
    </row>
    <row r="164" spans="17:19" s="14" customFormat="1" x14ac:dyDescent="0.25">
      <c r="Q164" s="177"/>
      <c r="R164" s="109"/>
      <c r="S164" s="109"/>
    </row>
    <row r="165" spans="17:19" s="14" customFormat="1" x14ac:dyDescent="0.25">
      <c r="Q165" s="177"/>
      <c r="R165" s="109"/>
      <c r="S165" s="109"/>
    </row>
    <row r="166" spans="17:19" s="14" customFormat="1" x14ac:dyDescent="0.25">
      <c r="Q166" s="177"/>
      <c r="R166" s="109"/>
      <c r="S166" s="109"/>
    </row>
    <row r="167" spans="17:19" s="14" customFormat="1" x14ac:dyDescent="0.25">
      <c r="Q167" s="177"/>
      <c r="R167" s="109"/>
      <c r="S167" s="109"/>
    </row>
    <row r="168" spans="17:19" s="14" customFormat="1" x14ac:dyDescent="0.25">
      <c r="Q168" s="177"/>
      <c r="R168" s="109"/>
      <c r="S168" s="109"/>
    </row>
    <row r="169" spans="17:19" s="14" customFormat="1" x14ac:dyDescent="0.25">
      <c r="Q169" s="177"/>
      <c r="R169" s="109"/>
      <c r="S169" s="109"/>
    </row>
    <row r="170" spans="17:19" s="14" customFormat="1" x14ac:dyDescent="0.25">
      <c r="Q170" s="177"/>
      <c r="R170" s="109"/>
      <c r="S170" s="109"/>
    </row>
    <row r="171" spans="17:19" s="14" customFormat="1" x14ac:dyDescent="0.25">
      <c r="Q171" s="177"/>
      <c r="R171" s="109"/>
      <c r="S171" s="109"/>
    </row>
    <row r="172" spans="17:19" s="14" customFormat="1" x14ac:dyDescent="0.25">
      <c r="Q172" s="177"/>
      <c r="R172" s="109"/>
      <c r="S172" s="109"/>
    </row>
    <row r="173" spans="17:19" s="14" customFormat="1" x14ac:dyDescent="0.25">
      <c r="Q173" s="177"/>
      <c r="R173" s="109"/>
      <c r="S173" s="109"/>
    </row>
  </sheetData>
  <sheetProtection algorithmName="SHA-512" hashValue="j3MwDaUq7tm7NRdm+W5y5+9MdWU9qUFP8BI5HjxWg58wTdEK1eCO+khv+3QJmerdjfajMyAdSMqIguoeq3UTAg==" saltValue="ehqFle+6ssQPs2WySjGS5w==" spinCount="100000" sheet="1" objects="1" scenarios="1"/>
  <mergeCells count="162">
    <mergeCell ref="B2:Q5"/>
    <mergeCell ref="I6:J6"/>
    <mergeCell ref="C7:D7"/>
    <mergeCell ref="E7:G7"/>
    <mergeCell ref="C8:D8"/>
    <mergeCell ref="E8:G8"/>
    <mergeCell ref="M12:M13"/>
    <mergeCell ref="N12:N13"/>
    <mergeCell ref="O12:O13"/>
    <mergeCell ref="P12:Q13"/>
    <mergeCell ref="C14:E14"/>
    <mergeCell ref="F14:G14"/>
    <mergeCell ref="P14:Q14"/>
    <mergeCell ref="C9:D9"/>
    <mergeCell ref="E9:G9"/>
    <mergeCell ref="B11:Q11"/>
    <mergeCell ref="B12:E13"/>
    <mergeCell ref="F12:G13"/>
    <mergeCell ref="H12:H13"/>
    <mergeCell ref="I12:I13"/>
    <mergeCell ref="J12:J13"/>
    <mergeCell ref="K12:K13"/>
    <mergeCell ref="L12:L13"/>
    <mergeCell ref="B18:Q18"/>
    <mergeCell ref="H19:L19"/>
    <mergeCell ref="G20:K20"/>
    <mergeCell ref="G21:K21"/>
    <mergeCell ref="G22:K22"/>
    <mergeCell ref="G23:K23"/>
    <mergeCell ref="V14:AU28"/>
    <mergeCell ref="C15:E15"/>
    <mergeCell ref="F15:G15"/>
    <mergeCell ref="P15:Q15"/>
    <mergeCell ref="C16:E16"/>
    <mergeCell ref="F16:G16"/>
    <mergeCell ref="P16:Q16"/>
    <mergeCell ref="C17:E17"/>
    <mergeCell ref="F17:G17"/>
    <mergeCell ref="P17:Q17"/>
    <mergeCell ref="O28:P29"/>
    <mergeCell ref="Q28:Q29"/>
    <mergeCell ref="B30:C30"/>
    <mergeCell ref="E30:J30"/>
    <mergeCell ref="O30:P30"/>
    <mergeCell ref="F31:J31"/>
    <mergeCell ref="O31:P31"/>
    <mergeCell ref="G24:K24"/>
    <mergeCell ref="G25:K25"/>
    <mergeCell ref="B26:O26"/>
    <mergeCell ref="P26:Q26"/>
    <mergeCell ref="B28:C29"/>
    <mergeCell ref="D28:D29"/>
    <mergeCell ref="E28:E29"/>
    <mergeCell ref="F28:J29"/>
    <mergeCell ref="K28:K29"/>
    <mergeCell ref="N28:N29"/>
    <mergeCell ref="F35:J35"/>
    <mergeCell ref="O35:P35"/>
    <mergeCell ref="F36:J36"/>
    <mergeCell ref="O36:P36"/>
    <mergeCell ref="F37:J37"/>
    <mergeCell ref="O37:P37"/>
    <mergeCell ref="F32:J32"/>
    <mergeCell ref="O32:P32"/>
    <mergeCell ref="F33:J33"/>
    <mergeCell ref="O33:P33"/>
    <mergeCell ref="F34:J34"/>
    <mergeCell ref="O34:P34"/>
    <mergeCell ref="F41:J41"/>
    <mergeCell ref="O41:P41"/>
    <mergeCell ref="F42:J42"/>
    <mergeCell ref="O42:P42"/>
    <mergeCell ref="E43:J43"/>
    <mergeCell ref="O43:P43"/>
    <mergeCell ref="F38:J38"/>
    <mergeCell ref="O38:P38"/>
    <mergeCell ref="B39:C39"/>
    <mergeCell ref="E39:J39"/>
    <mergeCell ref="O39:P39"/>
    <mergeCell ref="F40:J40"/>
    <mergeCell ref="O40:P40"/>
    <mergeCell ref="F47:J47"/>
    <mergeCell ref="O47:P47"/>
    <mergeCell ref="F48:J48"/>
    <mergeCell ref="O48:P48"/>
    <mergeCell ref="F49:J49"/>
    <mergeCell ref="O49:P49"/>
    <mergeCell ref="F44:J44"/>
    <mergeCell ref="O44:P44"/>
    <mergeCell ref="F45:J45"/>
    <mergeCell ref="O45:P45"/>
    <mergeCell ref="F46:J46"/>
    <mergeCell ref="O46:P46"/>
    <mergeCell ref="F53:J53"/>
    <mergeCell ref="O53:P53"/>
    <mergeCell ref="F54:J54"/>
    <mergeCell ref="O54:P54"/>
    <mergeCell ref="F55:J55"/>
    <mergeCell ref="O55:P55"/>
    <mergeCell ref="F50:J50"/>
    <mergeCell ref="O50:P50"/>
    <mergeCell ref="F51:J51"/>
    <mergeCell ref="O51:P51"/>
    <mergeCell ref="F52:J52"/>
    <mergeCell ref="O52:P52"/>
    <mergeCell ref="F59:J59"/>
    <mergeCell ref="O59:P59"/>
    <mergeCell ref="F60:J60"/>
    <mergeCell ref="O60:P60"/>
    <mergeCell ref="F61:J61"/>
    <mergeCell ref="O61:P61"/>
    <mergeCell ref="F56:J56"/>
    <mergeCell ref="O56:P56"/>
    <mergeCell ref="F57:J57"/>
    <mergeCell ref="O57:P57"/>
    <mergeCell ref="F58:J58"/>
    <mergeCell ref="O58:P58"/>
    <mergeCell ref="F65:J65"/>
    <mergeCell ref="O65:P65"/>
    <mergeCell ref="F66:J66"/>
    <mergeCell ref="O66:P66"/>
    <mergeCell ref="F67:J67"/>
    <mergeCell ref="O67:P67"/>
    <mergeCell ref="F62:J62"/>
    <mergeCell ref="O62:P62"/>
    <mergeCell ref="F63:J63"/>
    <mergeCell ref="O63:P63"/>
    <mergeCell ref="F64:J64"/>
    <mergeCell ref="O64:P64"/>
    <mergeCell ref="F71:J71"/>
    <mergeCell ref="O71:P71"/>
    <mergeCell ref="F72:J72"/>
    <mergeCell ref="O72:P72"/>
    <mergeCell ref="F73:J73"/>
    <mergeCell ref="O73:P73"/>
    <mergeCell ref="F68:J68"/>
    <mergeCell ref="O68:P68"/>
    <mergeCell ref="F69:J69"/>
    <mergeCell ref="O69:P69"/>
    <mergeCell ref="F70:J70"/>
    <mergeCell ref="O70:P70"/>
    <mergeCell ref="F77:J77"/>
    <mergeCell ref="O77:P77"/>
    <mergeCell ref="F78:J78"/>
    <mergeCell ref="O78:P78"/>
    <mergeCell ref="F79:J79"/>
    <mergeCell ref="O79:P79"/>
    <mergeCell ref="F74:J74"/>
    <mergeCell ref="O74:P74"/>
    <mergeCell ref="F75:J75"/>
    <mergeCell ref="O75:P75"/>
    <mergeCell ref="F76:J76"/>
    <mergeCell ref="O76:P76"/>
    <mergeCell ref="D84:K84"/>
    <mergeCell ref="B85:Q85"/>
    <mergeCell ref="B86:Q86"/>
    <mergeCell ref="F80:J80"/>
    <mergeCell ref="O80:P80"/>
    <mergeCell ref="F81:J81"/>
    <mergeCell ref="O81:P81"/>
    <mergeCell ref="B82:M82"/>
    <mergeCell ref="O82:P82"/>
  </mergeCells>
  <pageMargins left="0.51180599999999998" right="0.51180599999999998" top="0.78749999999999998" bottom="0.78749999999999998" header="0.315278" footer="0.315278"/>
  <pageSetup paperSize="9" scale="19" orientation="portrait" r:id="rId1"/>
  <rowBreaks count="1" manualBreakCount="1">
    <brk id="8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PROPOSTA DE PREÇO CONC</vt:lpstr>
      <vt:lpstr>'PROPOSTA DE PREÇO CONC'!Area_de_impressao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Augusto Monteiro dos Santos</dc:creator>
  <cp:lastModifiedBy>Flávio Augusto Monteiro dos Santos</cp:lastModifiedBy>
  <dcterms:created xsi:type="dcterms:W3CDTF">2026-01-28T17:19:30Z</dcterms:created>
  <dcterms:modified xsi:type="dcterms:W3CDTF">2026-02-02T14:08:50Z</dcterms:modified>
</cp:coreProperties>
</file>