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Z:\00. AGEVAP\03 ATOS CONVOCATÓRIOS\Atos Convocatórios 2017\Ato Convocatório 37.2017 - Coffe Break\"/>
    </mc:Choice>
  </mc:AlternateContent>
  <bookViews>
    <workbookView xWindow="0" yWindow="0" windowWidth="28800" windowHeight="12435"/>
  </bookViews>
  <sheets>
    <sheet name="Coffee Break 2018" sheetId="17" r:id="rId1"/>
  </sheets>
  <definedNames>
    <definedName name="_xlnm.Print_Titles" localSheetId="0">'Coffee Break 2018'!$9:$9</definedName>
  </definedNames>
  <calcPr calcId="152511"/>
  <fileRecoveryPr autoRecover="0"/>
</workbook>
</file>

<file path=xl/calcChain.xml><?xml version="1.0" encoding="utf-8"?>
<calcChain xmlns="http://schemas.openxmlformats.org/spreadsheetml/2006/main">
  <c r="O1152" i="17" l="1"/>
  <c r="O1151" i="17"/>
  <c r="O1094" i="17"/>
  <c r="O1008" i="17"/>
  <c r="O969" i="17"/>
  <c r="O838" i="17"/>
  <c r="O797" i="17"/>
  <c r="O537" i="17"/>
  <c r="O210" i="17"/>
  <c r="S39" i="17" l="1"/>
  <c r="S38" i="17"/>
  <c r="S36" i="17"/>
  <c r="S35" i="17"/>
  <c r="S33" i="17"/>
  <c r="S32" i="17"/>
  <c r="S30" i="17"/>
  <c r="S29" i="17"/>
  <c r="S27" i="17"/>
  <c r="S26" i="17"/>
  <c r="S24" i="17"/>
  <c r="S23" i="17"/>
  <c r="S21" i="17"/>
  <c r="S20" i="17"/>
  <c r="S18" i="17"/>
  <c r="S17" i="17"/>
  <c r="S16" i="17"/>
  <c r="S15" i="17"/>
  <c r="S13" i="17"/>
  <c r="S12" i="17"/>
  <c r="S11" i="17"/>
  <c r="S10" i="17"/>
  <c r="M1149" i="17"/>
  <c r="M1143" i="17"/>
  <c r="M1144" i="17"/>
  <c r="M1145" i="17"/>
  <c r="M1146" i="17"/>
  <c r="M1147" i="17"/>
  <c r="M1142" i="17"/>
  <c r="J1149" i="17"/>
  <c r="J1143" i="17"/>
  <c r="J1144" i="17"/>
  <c r="J1145" i="17"/>
  <c r="J1146" i="17"/>
  <c r="J1147" i="17"/>
  <c r="J1142" i="17"/>
  <c r="J1140" i="17"/>
  <c r="J1134" i="17"/>
  <c r="J1135" i="17"/>
  <c r="J1136" i="17"/>
  <c r="J1137" i="17"/>
  <c r="J1138" i="17"/>
  <c r="J1133" i="17"/>
  <c r="M1092" i="17"/>
  <c r="M1086" i="17"/>
  <c r="M1087" i="17"/>
  <c r="M1088" i="17"/>
  <c r="M1089" i="17"/>
  <c r="M1090" i="17"/>
  <c r="M1085" i="17"/>
  <c r="J1092" i="17"/>
  <c r="J1086" i="17"/>
  <c r="J1087" i="17"/>
  <c r="J1088" i="17"/>
  <c r="J1089" i="17"/>
  <c r="J1090" i="17"/>
  <c r="J1085" i="17"/>
  <c r="J1083" i="17"/>
  <c r="J1077" i="17"/>
  <c r="J1078" i="17"/>
  <c r="J1079" i="17"/>
  <c r="J1080" i="17"/>
  <c r="J1081" i="17"/>
  <c r="J1076" i="17"/>
  <c r="M1003" i="17"/>
  <c r="M1004" i="17"/>
  <c r="M1005" i="17"/>
  <c r="M1006" i="17"/>
  <c r="M1002" i="17"/>
  <c r="J1003" i="17"/>
  <c r="J1004" i="17"/>
  <c r="J1005" i="17"/>
  <c r="J1006" i="17"/>
  <c r="J1002" i="17"/>
  <c r="J997" i="17"/>
  <c r="J998" i="17"/>
  <c r="J999" i="17"/>
  <c r="J1000" i="17"/>
  <c r="J996" i="17"/>
  <c r="M965" i="17"/>
  <c r="M966" i="17"/>
  <c r="M967" i="17"/>
  <c r="M964" i="17"/>
  <c r="M960" i="17"/>
  <c r="M961" i="17"/>
  <c r="M962" i="17"/>
  <c r="M959" i="17"/>
  <c r="J965" i="17"/>
  <c r="J966" i="17"/>
  <c r="J967" i="17"/>
  <c r="J964" i="17"/>
  <c r="J960" i="17"/>
  <c r="J961" i="17"/>
  <c r="J962" i="17"/>
  <c r="J959" i="17"/>
  <c r="J955" i="17"/>
  <c r="J956" i="17"/>
  <c r="J957" i="17"/>
  <c r="J954" i="17"/>
  <c r="J950" i="17"/>
  <c r="J951" i="17"/>
  <c r="J952" i="17"/>
  <c r="J949" i="17"/>
  <c r="M903" i="17"/>
  <c r="M899" i="17"/>
  <c r="M900" i="17"/>
  <c r="M901" i="17"/>
  <c r="M898" i="17"/>
  <c r="J904" i="17"/>
  <c r="J903" i="17"/>
  <c r="J899" i="17"/>
  <c r="J900" i="17"/>
  <c r="J901" i="17"/>
  <c r="J898" i="17"/>
  <c r="J896" i="17"/>
  <c r="J895" i="17"/>
  <c r="J891" i="17"/>
  <c r="J892" i="17"/>
  <c r="J893" i="17"/>
  <c r="J890" i="17"/>
  <c r="M835" i="17"/>
  <c r="M836" i="17"/>
  <c r="M834" i="17"/>
  <c r="J835" i="17"/>
  <c r="J836" i="17"/>
  <c r="J834" i="17"/>
  <c r="J831" i="17"/>
  <c r="J832" i="17"/>
  <c r="J830" i="17"/>
  <c r="M792" i="17"/>
  <c r="M793" i="17"/>
  <c r="M794" i="17"/>
  <c r="M795" i="17"/>
  <c r="M791" i="17"/>
  <c r="J792" i="17"/>
  <c r="J793" i="17"/>
  <c r="J794" i="17"/>
  <c r="J795" i="17"/>
  <c r="J791" i="17"/>
  <c r="M786" i="17"/>
  <c r="M787" i="17"/>
  <c r="M788" i="17"/>
  <c r="M789" i="17"/>
  <c r="M785" i="17"/>
  <c r="J786" i="17"/>
  <c r="J787" i="17"/>
  <c r="J788" i="17"/>
  <c r="J789" i="17"/>
  <c r="J785" i="17"/>
  <c r="M780" i="17"/>
  <c r="M781" i="17"/>
  <c r="M782" i="17"/>
  <c r="M783" i="17"/>
  <c r="M779" i="17"/>
  <c r="J780" i="17"/>
  <c r="J781" i="17"/>
  <c r="J782" i="17"/>
  <c r="J783" i="17"/>
  <c r="J779" i="17"/>
  <c r="M774" i="17"/>
  <c r="M775" i="17"/>
  <c r="M776" i="17"/>
  <c r="M777" i="17"/>
  <c r="M773" i="17"/>
  <c r="J774" i="17"/>
  <c r="J775" i="17"/>
  <c r="J776" i="17"/>
  <c r="J777" i="17"/>
  <c r="J773" i="17"/>
  <c r="M770" i="17"/>
  <c r="M771" i="17"/>
  <c r="M769" i="17"/>
  <c r="J770" i="17"/>
  <c r="J771" i="17"/>
  <c r="J769" i="17"/>
  <c r="M766" i="17"/>
  <c r="M767" i="17"/>
  <c r="M765" i="17"/>
  <c r="J766" i="17"/>
  <c r="J767" i="17"/>
  <c r="J765" i="17"/>
  <c r="J760" i="17"/>
  <c r="J761" i="17"/>
  <c r="J762" i="17"/>
  <c r="J763" i="17"/>
  <c r="J759" i="17"/>
  <c r="J754" i="17"/>
  <c r="J755" i="17"/>
  <c r="J756" i="17"/>
  <c r="J757" i="17"/>
  <c r="J753" i="17"/>
  <c r="J748" i="17"/>
  <c r="J749" i="17"/>
  <c r="J750" i="17"/>
  <c r="J751" i="17"/>
  <c r="J747" i="17"/>
  <c r="J742" i="17"/>
  <c r="J743" i="17"/>
  <c r="J744" i="17"/>
  <c r="J745" i="17"/>
  <c r="J741" i="17"/>
  <c r="J738" i="17"/>
  <c r="J739" i="17"/>
  <c r="J737" i="17"/>
  <c r="J734" i="17"/>
  <c r="J735" i="17"/>
  <c r="J733" i="17"/>
  <c r="M535" i="17"/>
  <c r="M534" i="17"/>
  <c r="J535" i="17"/>
  <c r="J534" i="17"/>
  <c r="M532" i="17"/>
  <c r="M531" i="17"/>
  <c r="J532" i="17"/>
  <c r="J531" i="17"/>
  <c r="M519" i="17"/>
  <c r="M520" i="17"/>
  <c r="M521" i="17"/>
  <c r="M522" i="17"/>
  <c r="M523" i="17"/>
  <c r="M524" i="17"/>
  <c r="M525" i="17"/>
  <c r="M526" i="17"/>
  <c r="M527" i="17"/>
  <c r="M528" i="17"/>
  <c r="M529" i="17"/>
  <c r="M518" i="17"/>
  <c r="J519" i="17"/>
  <c r="J520" i="17"/>
  <c r="J521" i="17"/>
  <c r="J522" i="17"/>
  <c r="J523" i="17"/>
  <c r="J524" i="17"/>
  <c r="J525" i="17"/>
  <c r="J526" i="17"/>
  <c r="J527" i="17"/>
  <c r="J528" i="17"/>
  <c r="J529" i="17"/>
  <c r="J518" i="17"/>
  <c r="M515" i="17"/>
  <c r="M516" i="17"/>
  <c r="M514" i="17"/>
  <c r="J515" i="17"/>
  <c r="J516" i="17"/>
  <c r="J514" i="17"/>
  <c r="M512" i="17"/>
  <c r="M511" i="17"/>
  <c r="J512" i="17"/>
  <c r="J511" i="17"/>
  <c r="M509" i="17"/>
  <c r="M508" i="17"/>
  <c r="J509" i="17"/>
  <c r="J508" i="17"/>
  <c r="M496" i="17"/>
  <c r="M497" i="17"/>
  <c r="M498" i="17"/>
  <c r="M499" i="17"/>
  <c r="M500" i="17"/>
  <c r="M501" i="17"/>
  <c r="M502" i="17"/>
  <c r="M503" i="17"/>
  <c r="M504" i="17"/>
  <c r="M505" i="17"/>
  <c r="M506" i="17"/>
  <c r="M495" i="17"/>
  <c r="J496" i="17"/>
  <c r="J497" i="17"/>
  <c r="J498" i="17"/>
  <c r="J499" i="17"/>
  <c r="J500" i="17"/>
  <c r="J501" i="17"/>
  <c r="J502" i="17"/>
  <c r="J503" i="17"/>
  <c r="J504" i="17"/>
  <c r="J505" i="17"/>
  <c r="J506" i="17"/>
  <c r="J495" i="17"/>
  <c r="M492" i="17"/>
  <c r="M493" i="17"/>
  <c r="M491" i="17"/>
  <c r="J492" i="17"/>
  <c r="J493" i="17"/>
  <c r="J491" i="17"/>
  <c r="M489" i="17"/>
  <c r="M488" i="17"/>
  <c r="J489" i="17"/>
  <c r="J488" i="17"/>
  <c r="M486" i="17"/>
  <c r="M485" i="17"/>
  <c r="J486" i="17"/>
  <c r="J485" i="17"/>
  <c r="M473" i="17"/>
  <c r="M474" i="17"/>
  <c r="M475" i="17"/>
  <c r="M476" i="17"/>
  <c r="M477" i="17"/>
  <c r="M478" i="17"/>
  <c r="M479" i="17"/>
  <c r="M480" i="17"/>
  <c r="M481" i="17"/>
  <c r="M482" i="17"/>
  <c r="M483" i="17"/>
  <c r="M472" i="17"/>
  <c r="J473" i="17"/>
  <c r="J474" i="17"/>
  <c r="J475" i="17"/>
  <c r="J476" i="17"/>
  <c r="J477" i="17"/>
  <c r="J478" i="17"/>
  <c r="J479" i="17"/>
  <c r="J480" i="17"/>
  <c r="J481" i="17"/>
  <c r="J482" i="17"/>
  <c r="J483" i="17"/>
  <c r="J472" i="17"/>
  <c r="M469" i="17"/>
  <c r="M470" i="17"/>
  <c r="M468" i="17"/>
  <c r="J469" i="17"/>
  <c r="J470" i="17"/>
  <c r="J468" i="17"/>
  <c r="J466" i="17"/>
  <c r="J465" i="17"/>
  <c r="J463" i="17"/>
  <c r="J462" i="17"/>
  <c r="J450" i="17"/>
  <c r="J451" i="17"/>
  <c r="J452" i="17"/>
  <c r="J453" i="17"/>
  <c r="J454" i="17"/>
  <c r="J455" i="17"/>
  <c r="J456" i="17"/>
  <c r="J457" i="17"/>
  <c r="J458" i="17"/>
  <c r="J459" i="17"/>
  <c r="J460" i="17"/>
  <c r="J449" i="17"/>
  <c r="J446" i="17"/>
  <c r="J447" i="17"/>
  <c r="J445" i="17"/>
  <c r="M208" i="17" l="1"/>
  <c r="M207" i="17"/>
  <c r="M204" i="17"/>
  <c r="M205" i="17"/>
  <c r="M203" i="17"/>
  <c r="M197" i="17"/>
  <c r="M198" i="17"/>
  <c r="M199" i="17"/>
  <c r="M200" i="17"/>
  <c r="M201" i="17"/>
  <c r="M196" i="17"/>
  <c r="J208" i="17"/>
  <c r="J207" i="17"/>
  <c r="J204" i="17"/>
  <c r="J205" i="17"/>
  <c r="J203" i="17"/>
  <c r="J197" i="17"/>
  <c r="J198" i="17"/>
  <c r="J199" i="17"/>
  <c r="J200" i="17"/>
  <c r="J201" i="17"/>
  <c r="J196" i="17"/>
  <c r="M194" i="17"/>
  <c r="M193" i="17"/>
  <c r="M190" i="17"/>
  <c r="M191" i="17"/>
  <c r="M189" i="17"/>
  <c r="M183" i="17"/>
  <c r="M184" i="17"/>
  <c r="M185" i="17"/>
  <c r="M186" i="17"/>
  <c r="M187" i="17"/>
  <c r="M182" i="17"/>
  <c r="J194" i="17"/>
  <c r="J193" i="17"/>
  <c r="J190" i="17"/>
  <c r="J191" i="17"/>
  <c r="J189" i="17"/>
  <c r="J183" i="17"/>
  <c r="J184" i="17"/>
  <c r="J185" i="17"/>
  <c r="J186" i="17"/>
  <c r="J187" i="17"/>
  <c r="J182" i="17"/>
  <c r="M180" i="17"/>
  <c r="M179" i="17"/>
  <c r="M176" i="17"/>
  <c r="M177" i="17"/>
  <c r="M175" i="17"/>
  <c r="M169" i="17"/>
  <c r="M170" i="17"/>
  <c r="M171" i="17"/>
  <c r="M172" i="17"/>
  <c r="M173" i="17"/>
  <c r="M168" i="17"/>
  <c r="J180" i="17"/>
  <c r="J179" i="17"/>
  <c r="J176" i="17"/>
  <c r="J177" i="17"/>
  <c r="J175" i="17"/>
  <c r="J169" i="17"/>
  <c r="J170" i="17"/>
  <c r="J171" i="17"/>
  <c r="J172" i="17"/>
  <c r="J173" i="17"/>
  <c r="J168" i="17"/>
  <c r="J166" i="17"/>
  <c r="J165" i="17"/>
  <c r="J162" i="17"/>
  <c r="J163" i="17"/>
  <c r="J161" i="17"/>
  <c r="J155" i="17"/>
  <c r="J156" i="17"/>
  <c r="J157" i="17"/>
  <c r="J158" i="17"/>
  <c r="J159" i="17"/>
  <c r="J154" i="17"/>
  <c r="I731" i="17"/>
  <c r="N730" i="17"/>
  <c r="K730" i="17"/>
  <c r="N729" i="17"/>
  <c r="K729" i="17"/>
  <c r="N728" i="17"/>
  <c r="K728" i="17"/>
  <c r="N727" i="17"/>
  <c r="K727" i="17"/>
  <c r="N726" i="17"/>
  <c r="K726" i="17"/>
  <c r="I725" i="17"/>
  <c r="N724" i="17"/>
  <c r="K724" i="17"/>
  <c r="N723" i="17"/>
  <c r="K723" i="17"/>
  <c r="N722" i="17"/>
  <c r="K722" i="17"/>
  <c r="N721" i="17"/>
  <c r="K721" i="17"/>
  <c r="N720" i="17"/>
  <c r="K720" i="17"/>
  <c r="I719" i="17"/>
  <c r="N718" i="17"/>
  <c r="K718" i="17"/>
  <c r="N717" i="17"/>
  <c r="K717" i="17"/>
  <c r="N716" i="17"/>
  <c r="K716" i="17"/>
  <c r="N715" i="17"/>
  <c r="K715" i="17"/>
  <c r="N714" i="17"/>
  <c r="K714" i="17"/>
  <c r="I713" i="17"/>
  <c r="N712" i="17"/>
  <c r="K712" i="17"/>
  <c r="N711" i="17"/>
  <c r="K711" i="17"/>
  <c r="N710" i="17"/>
  <c r="K710" i="17"/>
  <c r="N709" i="17"/>
  <c r="K709" i="17"/>
  <c r="N708" i="17"/>
  <c r="K708" i="17"/>
  <c r="I707" i="17"/>
  <c r="N706" i="17"/>
  <c r="K706" i="17"/>
  <c r="N705" i="17"/>
  <c r="K705" i="17"/>
  <c r="N704" i="17"/>
  <c r="K704" i="17"/>
  <c r="I703" i="17"/>
  <c r="N702" i="17"/>
  <c r="K702" i="17"/>
  <c r="N701" i="17"/>
  <c r="K701" i="17"/>
  <c r="N700" i="17"/>
  <c r="K700" i="17"/>
  <c r="I699" i="17"/>
  <c r="N698" i="17"/>
  <c r="K698" i="17"/>
  <c r="N697" i="17"/>
  <c r="K697" i="17"/>
  <c r="N696" i="17"/>
  <c r="K696" i="17"/>
  <c r="N695" i="17"/>
  <c r="K695" i="17"/>
  <c r="N694" i="17"/>
  <c r="K694" i="17"/>
  <c r="I693" i="17"/>
  <c r="N692" i="17"/>
  <c r="K692" i="17"/>
  <c r="N691" i="17"/>
  <c r="K691" i="17"/>
  <c r="N690" i="17"/>
  <c r="K690" i="17"/>
  <c r="N689" i="17"/>
  <c r="K689" i="17"/>
  <c r="N688" i="17"/>
  <c r="K688" i="17"/>
  <c r="I687" i="17"/>
  <c r="N686" i="17"/>
  <c r="K686" i="17"/>
  <c r="N685" i="17"/>
  <c r="K685" i="17"/>
  <c r="N684" i="17"/>
  <c r="K684" i="17"/>
  <c r="N683" i="17"/>
  <c r="K683" i="17"/>
  <c r="N682" i="17"/>
  <c r="K682" i="17"/>
  <c r="I681" i="17"/>
  <c r="N680" i="17"/>
  <c r="K680" i="17"/>
  <c r="N679" i="17"/>
  <c r="K679" i="17"/>
  <c r="N678" i="17"/>
  <c r="K678" i="17"/>
  <c r="N677" i="17"/>
  <c r="K677" i="17"/>
  <c r="N676" i="17"/>
  <c r="K676" i="17"/>
  <c r="I675" i="17"/>
  <c r="N674" i="17"/>
  <c r="K674" i="17"/>
  <c r="N673" i="17"/>
  <c r="K673" i="17"/>
  <c r="N672" i="17"/>
  <c r="K672" i="17"/>
  <c r="I671" i="17"/>
  <c r="N670" i="17"/>
  <c r="K670" i="17"/>
  <c r="N669" i="17"/>
  <c r="K669" i="17"/>
  <c r="N668" i="17"/>
  <c r="K668" i="17"/>
  <c r="I443" i="17"/>
  <c r="N442" i="17"/>
  <c r="K442" i="17"/>
  <c r="N441" i="17"/>
  <c r="K441" i="17"/>
  <c r="I440" i="17"/>
  <c r="N439" i="17"/>
  <c r="K439" i="17"/>
  <c r="N438" i="17"/>
  <c r="K438" i="17"/>
  <c r="I437" i="17"/>
  <c r="N436" i="17"/>
  <c r="K436" i="17"/>
  <c r="N435" i="17"/>
  <c r="K435" i="17"/>
  <c r="N434" i="17"/>
  <c r="K434" i="17"/>
  <c r="N433" i="17"/>
  <c r="K433" i="17"/>
  <c r="N432" i="17"/>
  <c r="K432" i="17"/>
  <c r="N431" i="17"/>
  <c r="K431" i="17"/>
  <c r="N430" i="17"/>
  <c r="K430" i="17"/>
  <c r="N429" i="17"/>
  <c r="K429" i="17"/>
  <c r="N428" i="17"/>
  <c r="K428" i="17"/>
  <c r="N427" i="17"/>
  <c r="K427" i="17"/>
  <c r="N426" i="17"/>
  <c r="K426" i="17"/>
  <c r="N425" i="17"/>
  <c r="K425" i="17"/>
  <c r="I424" i="17"/>
  <c r="N423" i="17"/>
  <c r="K423" i="17"/>
  <c r="N422" i="17"/>
  <c r="K422" i="17"/>
  <c r="N421" i="17"/>
  <c r="K421" i="17"/>
  <c r="I152" i="17"/>
  <c r="N151" i="17"/>
  <c r="K151" i="17"/>
  <c r="N150" i="17"/>
  <c r="K150" i="17"/>
  <c r="I149" i="17"/>
  <c r="N148" i="17"/>
  <c r="K148" i="17"/>
  <c r="N147" i="17"/>
  <c r="K147" i="17"/>
  <c r="N146" i="17"/>
  <c r="K146" i="17"/>
  <c r="I145" i="17"/>
  <c r="N144" i="17"/>
  <c r="K144" i="17"/>
  <c r="N143" i="17"/>
  <c r="K143" i="17"/>
  <c r="N142" i="17"/>
  <c r="K142" i="17"/>
  <c r="N141" i="17"/>
  <c r="K141" i="17"/>
  <c r="N140" i="17"/>
  <c r="K140" i="17"/>
  <c r="N139" i="17"/>
  <c r="K139" i="17"/>
  <c r="O690" i="17" l="1"/>
  <c r="O697" i="17"/>
  <c r="O438" i="17"/>
  <c r="O676" i="17"/>
  <c r="O669" i="17"/>
  <c r="O708" i="17"/>
  <c r="O710" i="17"/>
  <c r="O723" i="17"/>
  <c r="O709" i="17"/>
  <c r="O680" i="17"/>
  <c r="O706" i="17"/>
  <c r="O720" i="17"/>
  <c r="O441" i="17"/>
  <c r="O700" i="17"/>
  <c r="O677" i="17"/>
  <c r="O688" i="17"/>
  <c r="O696" i="17"/>
  <c r="O702" i="17"/>
  <c r="O724" i="17"/>
  <c r="O683" i="17"/>
  <c r="O729" i="17"/>
  <c r="O727" i="17"/>
  <c r="O726" i="17"/>
  <c r="O728" i="17"/>
  <c r="O730" i="17"/>
  <c r="O722" i="17"/>
  <c r="O717" i="17"/>
  <c r="O716" i="17"/>
  <c r="O715" i="17"/>
  <c r="O692" i="17"/>
  <c r="O686" i="17"/>
  <c r="O685" i="17"/>
  <c r="O682" i="17"/>
  <c r="O678" i="17"/>
  <c r="O673" i="17"/>
  <c r="O672" i="17"/>
  <c r="O670" i="17"/>
  <c r="O668" i="17"/>
  <c r="O143" i="17"/>
  <c r="O427" i="17"/>
  <c r="O435" i="17"/>
  <c r="O679" i="17"/>
  <c r="O689" i="17"/>
  <c r="O691" i="17"/>
  <c r="O695" i="17"/>
  <c r="O701" i="17"/>
  <c r="O705" i="17"/>
  <c r="O712" i="17"/>
  <c r="O718" i="17"/>
  <c r="O674" i="17"/>
  <c r="O694" i="17"/>
  <c r="O704" i="17"/>
  <c r="O711" i="17"/>
  <c r="O442" i="17"/>
  <c r="O443" i="17" s="1"/>
  <c r="O684" i="17"/>
  <c r="O698" i="17"/>
  <c r="O714" i="17"/>
  <c r="O721" i="17"/>
  <c r="O439" i="17"/>
  <c r="O436" i="17"/>
  <c r="O431" i="17"/>
  <c r="O430" i="17"/>
  <c r="O429" i="17"/>
  <c r="O428" i="17"/>
  <c r="O423" i="17"/>
  <c r="O422" i="17"/>
  <c r="O421" i="17"/>
  <c r="O146" i="17"/>
  <c r="O425" i="17"/>
  <c r="O432" i="17"/>
  <c r="O434" i="17"/>
  <c r="O144" i="17"/>
  <c r="O151" i="17"/>
  <c r="O426" i="17"/>
  <c r="O433" i="17"/>
  <c r="O139" i="17"/>
  <c r="O140" i="17"/>
  <c r="O142" i="17"/>
  <c r="O141" i="17"/>
  <c r="O150" i="17"/>
  <c r="O148" i="17"/>
  <c r="O147" i="17"/>
  <c r="O707" i="17" l="1"/>
  <c r="O440" i="17"/>
  <c r="O671" i="17"/>
  <c r="O725" i="17"/>
  <c r="O713" i="17"/>
  <c r="O703" i="17"/>
  <c r="O681" i="17"/>
  <c r="O699" i="17"/>
  <c r="O675" i="17"/>
  <c r="O693" i="17"/>
  <c r="O731" i="17"/>
  <c r="O719" i="17"/>
  <c r="O687" i="17"/>
  <c r="O437" i="17"/>
  <c r="O424" i="17"/>
  <c r="O152" i="17"/>
  <c r="O145" i="17"/>
  <c r="O149" i="17"/>
  <c r="I666" i="17" l="1"/>
  <c r="N665" i="17"/>
  <c r="K665" i="17"/>
  <c r="N664" i="17"/>
  <c r="K664" i="17"/>
  <c r="N663" i="17"/>
  <c r="K663" i="17"/>
  <c r="N662" i="17"/>
  <c r="K662" i="17"/>
  <c r="N661" i="17"/>
  <c r="K661" i="17"/>
  <c r="I660" i="17"/>
  <c r="N659" i="17"/>
  <c r="K659" i="17"/>
  <c r="N658" i="17"/>
  <c r="K658" i="17"/>
  <c r="N657" i="17"/>
  <c r="K657" i="17"/>
  <c r="N656" i="17"/>
  <c r="K656" i="17"/>
  <c r="N655" i="17"/>
  <c r="K655" i="17"/>
  <c r="I654" i="17"/>
  <c r="N653" i="17"/>
  <c r="K653" i="17"/>
  <c r="N652" i="17"/>
  <c r="K652" i="17"/>
  <c r="N651" i="17"/>
  <c r="K651" i="17"/>
  <c r="N650" i="17"/>
  <c r="K650" i="17"/>
  <c r="N649" i="17"/>
  <c r="K649" i="17"/>
  <c r="I648" i="17"/>
  <c r="N647" i="17"/>
  <c r="K647" i="17"/>
  <c r="N646" i="17"/>
  <c r="K646" i="17"/>
  <c r="N645" i="17"/>
  <c r="K645" i="17"/>
  <c r="N644" i="17"/>
  <c r="K644" i="17"/>
  <c r="N643" i="17"/>
  <c r="K643" i="17"/>
  <c r="I642" i="17"/>
  <c r="N641" i="17"/>
  <c r="K641" i="17"/>
  <c r="N640" i="17"/>
  <c r="K640" i="17"/>
  <c r="N639" i="17"/>
  <c r="K639" i="17"/>
  <c r="I638" i="17"/>
  <c r="N637" i="17"/>
  <c r="K637" i="17"/>
  <c r="N636" i="17"/>
  <c r="K636" i="17"/>
  <c r="N635" i="17"/>
  <c r="K635" i="17"/>
  <c r="I634" i="17"/>
  <c r="N633" i="17"/>
  <c r="K633" i="17"/>
  <c r="N632" i="17"/>
  <c r="K632" i="17"/>
  <c r="N631" i="17"/>
  <c r="K631" i="17"/>
  <c r="N630" i="17"/>
  <c r="K630" i="17"/>
  <c r="N629" i="17"/>
  <c r="K629" i="17"/>
  <c r="I628" i="17"/>
  <c r="N627" i="17"/>
  <c r="K627" i="17"/>
  <c r="N626" i="17"/>
  <c r="K626" i="17"/>
  <c r="N625" i="17"/>
  <c r="K625" i="17"/>
  <c r="N624" i="17"/>
  <c r="K624" i="17"/>
  <c r="N623" i="17"/>
  <c r="K623" i="17"/>
  <c r="I622" i="17"/>
  <c r="N621" i="17"/>
  <c r="K621" i="17"/>
  <c r="N620" i="17"/>
  <c r="K620" i="17"/>
  <c r="N619" i="17"/>
  <c r="K619" i="17"/>
  <c r="N618" i="17"/>
  <c r="K618" i="17"/>
  <c r="N617" i="17"/>
  <c r="K617" i="17"/>
  <c r="I616" i="17"/>
  <c r="N615" i="17"/>
  <c r="K615" i="17"/>
  <c r="N614" i="17"/>
  <c r="K614" i="17"/>
  <c r="N613" i="17"/>
  <c r="K613" i="17"/>
  <c r="N612" i="17"/>
  <c r="K612" i="17"/>
  <c r="N611" i="17"/>
  <c r="K611" i="17"/>
  <c r="I610" i="17"/>
  <c r="N609" i="17"/>
  <c r="K609" i="17"/>
  <c r="N608" i="17"/>
  <c r="K608" i="17"/>
  <c r="N607" i="17"/>
  <c r="K607" i="17"/>
  <c r="I606" i="17"/>
  <c r="N605" i="17"/>
  <c r="K605" i="17"/>
  <c r="N604" i="17"/>
  <c r="K604" i="17"/>
  <c r="N603" i="17"/>
  <c r="K603" i="17"/>
  <c r="O633" i="17" l="1"/>
  <c r="O631" i="17"/>
  <c r="O605" i="17"/>
  <c r="O612" i="17"/>
  <c r="O623" i="17"/>
  <c r="O645" i="17"/>
  <c r="O656" i="17"/>
  <c r="O647" i="17"/>
  <c r="O630" i="17"/>
  <c r="O637" i="17"/>
  <c r="O604" i="17"/>
  <c r="O611" i="17"/>
  <c r="O632" i="17"/>
  <c r="O644" i="17"/>
  <c r="O646" i="17"/>
  <c r="O655" i="17"/>
  <c r="O657" i="17"/>
  <c r="O613" i="17"/>
  <c r="O640" i="17"/>
  <c r="O603" i="17"/>
  <c r="O618" i="17"/>
  <c r="O620" i="17"/>
  <c r="O627" i="17"/>
  <c r="O641" i="17"/>
  <c r="O650" i="17"/>
  <c r="O661" i="17"/>
  <c r="O663" i="17"/>
  <c r="O617" i="17"/>
  <c r="O619" i="17"/>
  <c r="O643" i="17"/>
  <c r="O649" i="17"/>
  <c r="O662" i="17"/>
  <c r="O664" i="17"/>
  <c r="O608" i="17"/>
  <c r="O614" i="17"/>
  <c r="O624" i="17"/>
  <c r="O626" i="17"/>
  <c r="O636" i="17"/>
  <c r="O651" i="17"/>
  <c r="O653" i="17"/>
  <c r="O659" i="17"/>
  <c r="O665" i="17"/>
  <c r="O607" i="17"/>
  <c r="O609" i="17"/>
  <c r="O615" i="17"/>
  <c r="O621" i="17"/>
  <c r="O625" i="17"/>
  <c r="O629" i="17"/>
  <c r="O635" i="17"/>
  <c r="O639" i="17"/>
  <c r="O652" i="17"/>
  <c r="O658" i="17"/>
  <c r="I1150" i="17"/>
  <c r="N1149" i="17"/>
  <c r="K1149" i="17"/>
  <c r="I1148" i="17"/>
  <c r="N1147" i="17"/>
  <c r="K1147" i="17"/>
  <c r="N1146" i="17"/>
  <c r="K1146" i="17"/>
  <c r="N1145" i="17"/>
  <c r="K1145" i="17"/>
  <c r="N1144" i="17"/>
  <c r="K1144" i="17"/>
  <c r="N1143" i="17"/>
  <c r="K1143" i="17"/>
  <c r="N1142" i="17"/>
  <c r="K1142" i="17"/>
  <c r="I1141" i="17"/>
  <c r="N1140" i="17"/>
  <c r="K1140" i="17"/>
  <c r="I1139" i="17"/>
  <c r="N1138" i="17"/>
  <c r="K1138" i="17"/>
  <c r="N1137" i="17"/>
  <c r="K1137" i="17"/>
  <c r="N1136" i="17"/>
  <c r="K1136" i="17"/>
  <c r="N1135" i="17"/>
  <c r="K1135" i="17"/>
  <c r="N1134" i="17"/>
  <c r="K1134" i="17"/>
  <c r="N1133" i="17"/>
  <c r="K1133" i="17"/>
  <c r="I1131" i="17"/>
  <c r="N1130" i="17"/>
  <c r="K1130" i="17"/>
  <c r="I1129" i="17"/>
  <c r="N1128" i="17"/>
  <c r="K1128" i="17"/>
  <c r="N1127" i="17"/>
  <c r="K1127" i="17"/>
  <c r="N1126" i="17"/>
  <c r="K1126" i="17"/>
  <c r="N1125" i="17"/>
  <c r="K1125" i="17"/>
  <c r="N1124" i="17"/>
  <c r="K1124" i="17"/>
  <c r="N1123" i="17"/>
  <c r="K1123" i="17"/>
  <c r="I1122" i="17"/>
  <c r="N1121" i="17"/>
  <c r="K1121" i="17"/>
  <c r="I1120" i="17"/>
  <c r="N1119" i="17"/>
  <c r="K1119" i="17"/>
  <c r="N1118" i="17"/>
  <c r="K1118" i="17"/>
  <c r="N1117" i="17"/>
  <c r="K1117" i="17"/>
  <c r="N1116" i="17"/>
  <c r="K1116" i="17"/>
  <c r="N1115" i="17"/>
  <c r="K1115" i="17"/>
  <c r="N1114" i="17"/>
  <c r="K1114" i="17"/>
  <c r="I1093" i="17"/>
  <c r="N1092" i="17"/>
  <c r="K1092" i="17"/>
  <c r="I1091" i="17"/>
  <c r="N1090" i="17"/>
  <c r="K1090" i="17"/>
  <c r="N1089" i="17"/>
  <c r="K1089" i="17"/>
  <c r="N1088" i="17"/>
  <c r="K1088" i="17"/>
  <c r="N1087" i="17"/>
  <c r="K1087" i="17"/>
  <c r="N1086" i="17"/>
  <c r="K1086" i="17"/>
  <c r="N1085" i="17"/>
  <c r="K1085" i="17"/>
  <c r="I1084" i="17"/>
  <c r="N1083" i="17"/>
  <c r="K1083" i="17"/>
  <c r="I1082" i="17"/>
  <c r="N1081" i="17"/>
  <c r="K1081" i="17"/>
  <c r="N1080" i="17"/>
  <c r="K1080" i="17"/>
  <c r="N1079" i="17"/>
  <c r="K1079" i="17"/>
  <c r="N1078" i="17"/>
  <c r="K1078" i="17"/>
  <c r="N1077" i="17"/>
  <c r="K1077" i="17"/>
  <c r="N1076" i="17"/>
  <c r="K1076" i="17"/>
  <c r="I1074" i="17"/>
  <c r="N1073" i="17"/>
  <c r="K1073" i="17"/>
  <c r="I1072" i="17"/>
  <c r="N1071" i="17"/>
  <c r="K1071" i="17"/>
  <c r="N1070" i="17"/>
  <c r="K1070" i="17"/>
  <c r="N1069" i="17"/>
  <c r="K1069" i="17"/>
  <c r="N1068" i="17"/>
  <c r="K1068" i="17"/>
  <c r="N1067" i="17"/>
  <c r="K1067" i="17"/>
  <c r="N1066" i="17"/>
  <c r="K1066" i="17"/>
  <c r="I1065" i="17"/>
  <c r="N1064" i="17"/>
  <c r="K1064" i="17"/>
  <c r="I1063" i="17"/>
  <c r="N1062" i="17"/>
  <c r="K1062" i="17"/>
  <c r="N1061" i="17"/>
  <c r="K1061" i="17"/>
  <c r="N1060" i="17"/>
  <c r="K1060" i="17"/>
  <c r="N1059" i="17"/>
  <c r="K1059" i="17"/>
  <c r="N1058" i="17"/>
  <c r="K1058" i="17"/>
  <c r="N1057" i="17"/>
  <c r="K1057" i="17"/>
  <c r="I1007" i="17"/>
  <c r="T33" i="17" s="1"/>
  <c r="N1006" i="17"/>
  <c r="K1006" i="17"/>
  <c r="N1005" i="17"/>
  <c r="K1005" i="17"/>
  <c r="N1004" i="17"/>
  <c r="K1004" i="17"/>
  <c r="N1003" i="17"/>
  <c r="K1003" i="17"/>
  <c r="N1002" i="17"/>
  <c r="K1002" i="17"/>
  <c r="I1001" i="17"/>
  <c r="T32" i="17" s="1"/>
  <c r="N1000" i="17"/>
  <c r="K1000" i="17"/>
  <c r="N999" i="17"/>
  <c r="K999" i="17"/>
  <c r="N998" i="17"/>
  <c r="K998" i="17"/>
  <c r="N997" i="17"/>
  <c r="K997" i="17"/>
  <c r="N996" i="17"/>
  <c r="K996" i="17"/>
  <c r="I994" i="17"/>
  <c r="N993" i="17"/>
  <c r="K993" i="17"/>
  <c r="N992" i="17"/>
  <c r="K992" i="17"/>
  <c r="N991" i="17"/>
  <c r="K991" i="17"/>
  <c r="N990" i="17"/>
  <c r="K990" i="17"/>
  <c r="N989" i="17"/>
  <c r="K989" i="17"/>
  <c r="I988" i="17"/>
  <c r="N987" i="17"/>
  <c r="K987" i="17"/>
  <c r="N986" i="17"/>
  <c r="K986" i="17"/>
  <c r="N985" i="17"/>
  <c r="K985" i="17"/>
  <c r="N984" i="17"/>
  <c r="K984" i="17"/>
  <c r="N983" i="17"/>
  <c r="K983" i="17"/>
  <c r="I968" i="17"/>
  <c r="N967" i="17"/>
  <c r="K967" i="17"/>
  <c r="N966" i="17"/>
  <c r="K966" i="17"/>
  <c r="N965" i="17"/>
  <c r="K965" i="17"/>
  <c r="N964" i="17"/>
  <c r="K964" i="17"/>
  <c r="I963" i="17"/>
  <c r="N962" i="17"/>
  <c r="K962" i="17"/>
  <c r="N961" i="17"/>
  <c r="K961" i="17"/>
  <c r="N960" i="17"/>
  <c r="K960" i="17"/>
  <c r="N959" i="17"/>
  <c r="K959" i="17"/>
  <c r="I958" i="17"/>
  <c r="N957" i="17"/>
  <c r="K957" i="17"/>
  <c r="N956" i="17"/>
  <c r="K956" i="17"/>
  <c r="N955" i="17"/>
  <c r="K955" i="17"/>
  <c r="N954" i="17"/>
  <c r="K954" i="17"/>
  <c r="I953" i="17"/>
  <c r="N952" i="17"/>
  <c r="K952" i="17"/>
  <c r="N951" i="17"/>
  <c r="K951" i="17"/>
  <c r="N950" i="17"/>
  <c r="K950" i="17"/>
  <c r="N949" i="17"/>
  <c r="K949" i="17"/>
  <c r="I947" i="17"/>
  <c r="N946" i="17"/>
  <c r="K946" i="17"/>
  <c r="N945" i="17"/>
  <c r="K945" i="17"/>
  <c r="N944" i="17"/>
  <c r="K944" i="17"/>
  <c r="N943" i="17"/>
  <c r="K943" i="17"/>
  <c r="I942" i="17"/>
  <c r="N941" i="17"/>
  <c r="K941" i="17"/>
  <c r="N940" i="17"/>
  <c r="K940" i="17"/>
  <c r="N939" i="17"/>
  <c r="K939" i="17"/>
  <c r="N938" i="17"/>
  <c r="K938" i="17"/>
  <c r="I937" i="17"/>
  <c r="N936" i="17"/>
  <c r="K936" i="17"/>
  <c r="N935" i="17"/>
  <c r="K935" i="17"/>
  <c r="N934" i="17"/>
  <c r="K934" i="17"/>
  <c r="N933" i="17"/>
  <c r="K933" i="17"/>
  <c r="I932" i="17"/>
  <c r="N931" i="17"/>
  <c r="K931" i="17"/>
  <c r="N930" i="17"/>
  <c r="K930" i="17"/>
  <c r="N929" i="17"/>
  <c r="K929" i="17"/>
  <c r="N928" i="17"/>
  <c r="K928" i="17"/>
  <c r="I905" i="17"/>
  <c r="N904" i="17"/>
  <c r="K904" i="17"/>
  <c r="N903" i="17"/>
  <c r="K903" i="17"/>
  <c r="I902" i="17"/>
  <c r="N901" i="17"/>
  <c r="K901" i="17"/>
  <c r="N900" i="17"/>
  <c r="K900" i="17"/>
  <c r="N899" i="17"/>
  <c r="K899" i="17"/>
  <c r="N898" i="17"/>
  <c r="K898" i="17"/>
  <c r="I897" i="17"/>
  <c r="N896" i="17"/>
  <c r="K896" i="17"/>
  <c r="N895" i="17"/>
  <c r="K895" i="17"/>
  <c r="I894" i="17"/>
  <c r="N893" i="17"/>
  <c r="K893" i="17"/>
  <c r="N892" i="17"/>
  <c r="K892" i="17"/>
  <c r="N891" i="17"/>
  <c r="K891" i="17"/>
  <c r="N890" i="17"/>
  <c r="K890" i="17"/>
  <c r="I888" i="17"/>
  <c r="N887" i="17"/>
  <c r="K887" i="17"/>
  <c r="N886" i="17"/>
  <c r="K886" i="17"/>
  <c r="I885" i="17"/>
  <c r="N884" i="17"/>
  <c r="K884" i="17"/>
  <c r="N883" i="17"/>
  <c r="K883" i="17"/>
  <c r="N882" i="17"/>
  <c r="K882" i="17"/>
  <c r="N881" i="17"/>
  <c r="K881" i="17"/>
  <c r="I880" i="17"/>
  <c r="N879" i="17"/>
  <c r="K879" i="17"/>
  <c r="N878" i="17"/>
  <c r="K878" i="17"/>
  <c r="I877" i="17"/>
  <c r="N876" i="17"/>
  <c r="K876" i="17"/>
  <c r="N875" i="17"/>
  <c r="K875" i="17"/>
  <c r="N874" i="17"/>
  <c r="K874" i="17"/>
  <c r="N873" i="17"/>
  <c r="K873" i="17"/>
  <c r="I837" i="17"/>
  <c r="T24" i="17" s="1"/>
  <c r="N836" i="17"/>
  <c r="K836" i="17"/>
  <c r="N835" i="17"/>
  <c r="K835" i="17"/>
  <c r="N834" i="17"/>
  <c r="K834" i="17"/>
  <c r="I833" i="17"/>
  <c r="T23" i="17" s="1"/>
  <c r="N832" i="17"/>
  <c r="K832" i="17"/>
  <c r="N831" i="17"/>
  <c r="K831" i="17"/>
  <c r="N830" i="17"/>
  <c r="K830" i="17"/>
  <c r="I828" i="17"/>
  <c r="N827" i="17"/>
  <c r="K827" i="17"/>
  <c r="N826" i="17"/>
  <c r="K826" i="17"/>
  <c r="N825" i="17"/>
  <c r="K825" i="17"/>
  <c r="I824" i="17"/>
  <c r="N823" i="17"/>
  <c r="K823" i="17"/>
  <c r="N822" i="17"/>
  <c r="K822" i="17"/>
  <c r="N821" i="17"/>
  <c r="K821" i="17"/>
  <c r="I796" i="17"/>
  <c r="N795" i="17"/>
  <c r="K795" i="17"/>
  <c r="N794" i="17"/>
  <c r="K794" i="17"/>
  <c r="N793" i="17"/>
  <c r="K793" i="17"/>
  <c r="N792" i="17"/>
  <c r="K792" i="17"/>
  <c r="N791" i="17"/>
  <c r="K791" i="17"/>
  <c r="I790" i="17"/>
  <c r="N789" i="17"/>
  <c r="K789" i="17"/>
  <c r="N788" i="17"/>
  <c r="K788" i="17"/>
  <c r="N787" i="17"/>
  <c r="K787" i="17"/>
  <c r="N786" i="17"/>
  <c r="K786" i="17"/>
  <c r="N785" i="17"/>
  <c r="K785" i="17"/>
  <c r="I784" i="17"/>
  <c r="N783" i="17"/>
  <c r="K783" i="17"/>
  <c r="N782" i="17"/>
  <c r="K782" i="17"/>
  <c r="N781" i="17"/>
  <c r="K781" i="17"/>
  <c r="N780" i="17"/>
  <c r="K780" i="17"/>
  <c r="N779" i="17"/>
  <c r="K779" i="17"/>
  <c r="I778" i="17"/>
  <c r="N777" i="17"/>
  <c r="K777" i="17"/>
  <c r="N776" i="17"/>
  <c r="K776" i="17"/>
  <c r="N775" i="17"/>
  <c r="K775" i="17"/>
  <c r="N774" i="17"/>
  <c r="K774" i="17"/>
  <c r="N773" i="17"/>
  <c r="K773" i="17"/>
  <c r="I772" i="17"/>
  <c r="N771" i="17"/>
  <c r="K771" i="17"/>
  <c r="N770" i="17"/>
  <c r="K770" i="17"/>
  <c r="N769" i="17"/>
  <c r="K769" i="17"/>
  <c r="I768" i="17"/>
  <c r="N767" i="17"/>
  <c r="K767" i="17"/>
  <c r="N766" i="17"/>
  <c r="K766" i="17"/>
  <c r="N765" i="17"/>
  <c r="K765" i="17"/>
  <c r="I764" i="17"/>
  <c r="N763" i="17"/>
  <c r="K763" i="17"/>
  <c r="N762" i="17"/>
  <c r="K762" i="17"/>
  <c r="N761" i="17"/>
  <c r="K761" i="17"/>
  <c r="N760" i="17"/>
  <c r="K760" i="17"/>
  <c r="N759" i="17"/>
  <c r="K759" i="17"/>
  <c r="I758" i="17"/>
  <c r="N757" i="17"/>
  <c r="K757" i="17"/>
  <c r="N756" i="17"/>
  <c r="K756" i="17"/>
  <c r="N755" i="17"/>
  <c r="K755" i="17"/>
  <c r="N754" i="17"/>
  <c r="K754" i="17"/>
  <c r="N753" i="17"/>
  <c r="K753" i="17"/>
  <c r="I752" i="17"/>
  <c r="N751" i="17"/>
  <c r="K751" i="17"/>
  <c r="N750" i="17"/>
  <c r="K750" i="17"/>
  <c r="N749" i="17"/>
  <c r="K749" i="17"/>
  <c r="N748" i="17"/>
  <c r="K748" i="17"/>
  <c r="N747" i="17"/>
  <c r="K747" i="17"/>
  <c r="I746" i="17"/>
  <c r="N745" i="17"/>
  <c r="K745" i="17"/>
  <c r="N744" i="17"/>
  <c r="K744" i="17"/>
  <c r="N743" i="17"/>
  <c r="K743" i="17"/>
  <c r="N742" i="17"/>
  <c r="K742" i="17"/>
  <c r="N741" i="17"/>
  <c r="K741" i="17"/>
  <c r="I740" i="17"/>
  <c r="N739" i="17"/>
  <c r="K739" i="17"/>
  <c r="N738" i="17"/>
  <c r="K738" i="17"/>
  <c r="N737" i="17"/>
  <c r="K737" i="17"/>
  <c r="I736" i="17"/>
  <c r="N735" i="17"/>
  <c r="K735" i="17"/>
  <c r="N734" i="17"/>
  <c r="K734" i="17"/>
  <c r="N733" i="17"/>
  <c r="K733" i="17"/>
  <c r="I536" i="17"/>
  <c r="N535" i="17"/>
  <c r="K535" i="17"/>
  <c r="N534" i="17"/>
  <c r="K534" i="17"/>
  <c r="I533" i="17"/>
  <c r="N532" i="17"/>
  <c r="K532" i="17"/>
  <c r="N531" i="17"/>
  <c r="K531" i="17"/>
  <c r="I530" i="17"/>
  <c r="N529" i="17"/>
  <c r="K529" i="17"/>
  <c r="N528" i="17"/>
  <c r="K528" i="17"/>
  <c r="N527" i="17"/>
  <c r="K527" i="17"/>
  <c r="N526" i="17"/>
  <c r="K526" i="17"/>
  <c r="N525" i="17"/>
  <c r="K525" i="17"/>
  <c r="N524" i="17"/>
  <c r="K524" i="17"/>
  <c r="N523" i="17"/>
  <c r="K523" i="17"/>
  <c r="N522" i="17"/>
  <c r="K522" i="17"/>
  <c r="N521" i="17"/>
  <c r="K521" i="17"/>
  <c r="N520" i="17"/>
  <c r="K520" i="17"/>
  <c r="N519" i="17"/>
  <c r="K519" i="17"/>
  <c r="N518" i="17"/>
  <c r="K518" i="17"/>
  <c r="I517" i="17"/>
  <c r="N516" i="17"/>
  <c r="K516" i="17"/>
  <c r="N515" i="17"/>
  <c r="K515" i="17"/>
  <c r="N514" i="17"/>
  <c r="K514" i="17"/>
  <c r="I513" i="17"/>
  <c r="N512" i="17"/>
  <c r="K512" i="17"/>
  <c r="N511" i="17"/>
  <c r="K511" i="17"/>
  <c r="I510" i="17"/>
  <c r="N509" i="17"/>
  <c r="K509" i="17"/>
  <c r="N508" i="17"/>
  <c r="K508" i="17"/>
  <c r="I507" i="17"/>
  <c r="N506" i="17"/>
  <c r="K506" i="17"/>
  <c r="N505" i="17"/>
  <c r="K505" i="17"/>
  <c r="N504" i="17"/>
  <c r="K504" i="17"/>
  <c r="N503" i="17"/>
  <c r="K503" i="17"/>
  <c r="N502" i="17"/>
  <c r="K502" i="17"/>
  <c r="N501" i="17"/>
  <c r="K501" i="17"/>
  <c r="N500" i="17"/>
  <c r="K500" i="17"/>
  <c r="N499" i="17"/>
  <c r="K499" i="17"/>
  <c r="N498" i="17"/>
  <c r="K498" i="17"/>
  <c r="N497" i="17"/>
  <c r="K497" i="17"/>
  <c r="N496" i="17"/>
  <c r="K496" i="17"/>
  <c r="N495" i="17"/>
  <c r="K495" i="17"/>
  <c r="I494" i="17"/>
  <c r="N493" i="17"/>
  <c r="K493" i="17"/>
  <c r="N492" i="17"/>
  <c r="K492" i="17"/>
  <c r="N491" i="17"/>
  <c r="K491" i="17"/>
  <c r="I490" i="17"/>
  <c r="N489" i="17"/>
  <c r="K489" i="17"/>
  <c r="N488" i="17"/>
  <c r="K488" i="17"/>
  <c r="I487" i="17"/>
  <c r="N486" i="17"/>
  <c r="K486" i="17"/>
  <c r="N485" i="17"/>
  <c r="K485" i="17"/>
  <c r="I484" i="17"/>
  <c r="N483" i="17"/>
  <c r="K483" i="17"/>
  <c r="N482" i="17"/>
  <c r="K482" i="17"/>
  <c r="N481" i="17"/>
  <c r="K481" i="17"/>
  <c r="N480" i="17"/>
  <c r="K480" i="17"/>
  <c r="N479" i="17"/>
  <c r="K479" i="17"/>
  <c r="N478" i="17"/>
  <c r="K478" i="17"/>
  <c r="N477" i="17"/>
  <c r="K477" i="17"/>
  <c r="N476" i="17"/>
  <c r="K476" i="17"/>
  <c r="N475" i="17"/>
  <c r="K475" i="17"/>
  <c r="N474" i="17"/>
  <c r="K474" i="17"/>
  <c r="N473" i="17"/>
  <c r="K473" i="17"/>
  <c r="N472" i="17"/>
  <c r="K472" i="17"/>
  <c r="I471" i="17"/>
  <c r="N470" i="17"/>
  <c r="K470" i="17"/>
  <c r="N469" i="17"/>
  <c r="K469" i="17"/>
  <c r="N468" i="17"/>
  <c r="K468" i="17"/>
  <c r="I467" i="17"/>
  <c r="N466" i="17"/>
  <c r="K466" i="17"/>
  <c r="N465" i="17"/>
  <c r="K465" i="17"/>
  <c r="I464" i="17"/>
  <c r="N463" i="17"/>
  <c r="K463" i="17"/>
  <c r="N462" i="17"/>
  <c r="K462" i="17"/>
  <c r="I461" i="17"/>
  <c r="N460" i="17"/>
  <c r="K460" i="17"/>
  <c r="N459" i="17"/>
  <c r="K459" i="17"/>
  <c r="N458" i="17"/>
  <c r="K458" i="17"/>
  <c r="N457" i="17"/>
  <c r="K457" i="17"/>
  <c r="N456" i="17"/>
  <c r="K456" i="17"/>
  <c r="N455" i="17"/>
  <c r="K455" i="17"/>
  <c r="N454" i="17"/>
  <c r="K454" i="17"/>
  <c r="N453" i="17"/>
  <c r="K453" i="17"/>
  <c r="N452" i="17"/>
  <c r="K452" i="17"/>
  <c r="N451" i="17"/>
  <c r="K451" i="17"/>
  <c r="N450" i="17"/>
  <c r="K450" i="17"/>
  <c r="N449" i="17"/>
  <c r="K449" i="17"/>
  <c r="I448" i="17"/>
  <c r="N447" i="17"/>
  <c r="K447" i="17"/>
  <c r="N446" i="17"/>
  <c r="K446" i="17"/>
  <c r="N445" i="17"/>
  <c r="K445" i="17"/>
  <c r="I419" i="17"/>
  <c r="N418" i="17"/>
  <c r="K418" i="17"/>
  <c r="N417" i="17"/>
  <c r="K417" i="17"/>
  <c r="I416" i="17"/>
  <c r="N415" i="17"/>
  <c r="K415" i="17"/>
  <c r="N414" i="17"/>
  <c r="K414" i="17"/>
  <c r="I413" i="17"/>
  <c r="N412" i="17"/>
  <c r="K412" i="17"/>
  <c r="N411" i="17"/>
  <c r="K411" i="17"/>
  <c r="N410" i="17"/>
  <c r="K410" i="17"/>
  <c r="N409" i="17"/>
  <c r="K409" i="17"/>
  <c r="N408" i="17"/>
  <c r="K408" i="17"/>
  <c r="N407" i="17"/>
  <c r="K407" i="17"/>
  <c r="N406" i="17"/>
  <c r="K406" i="17"/>
  <c r="N405" i="17"/>
  <c r="K405" i="17"/>
  <c r="N404" i="17"/>
  <c r="K404" i="17"/>
  <c r="N403" i="17"/>
  <c r="K403" i="17"/>
  <c r="N402" i="17"/>
  <c r="K402" i="17"/>
  <c r="N401" i="17"/>
  <c r="K401" i="17"/>
  <c r="I400" i="17"/>
  <c r="N399" i="17"/>
  <c r="K399" i="17"/>
  <c r="N398" i="17"/>
  <c r="K398" i="17"/>
  <c r="N397" i="17"/>
  <c r="K397" i="17"/>
  <c r="I396" i="17"/>
  <c r="N395" i="17"/>
  <c r="K395" i="17"/>
  <c r="N394" i="17"/>
  <c r="K394" i="17"/>
  <c r="I393" i="17"/>
  <c r="N392" i="17"/>
  <c r="K392" i="17"/>
  <c r="N391" i="17"/>
  <c r="K391" i="17"/>
  <c r="I390" i="17"/>
  <c r="N389" i="17"/>
  <c r="K389" i="17"/>
  <c r="N388" i="17"/>
  <c r="K388" i="17"/>
  <c r="N387" i="17"/>
  <c r="K387" i="17"/>
  <c r="N386" i="17"/>
  <c r="K386" i="17"/>
  <c r="N385" i="17"/>
  <c r="K385" i="17"/>
  <c r="N384" i="17"/>
  <c r="K384" i="17"/>
  <c r="N383" i="17"/>
  <c r="K383" i="17"/>
  <c r="N382" i="17"/>
  <c r="K382" i="17"/>
  <c r="N381" i="17"/>
  <c r="K381" i="17"/>
  <c r="N380" i="17"/>
  <c r="K380" i="17"/>
  <c r="N379" i="17"/>
  <c r="K379" i="17"/>
  <c r="N378" i="17"/>
  <c r="K378" i="17"/>
  <c r="I377" i="17"/>
  <c r="N376" i="17"/>
  <c r="K376" i="17"/>
  <c r="N375" i="17"/>
  <c r="K375" i="17"/>
  <c r="N374" i="17"/>
  <c r="K374" i="17"/>
  <c r="I373" i="17"/>
  <c r="N372" i="17"/>
  <c r="K372" i="17"/>
  <c r="N371" i="17"/>
  <c r="K371" i="17"/>
  <c r="I370" i="17"/>
  <c r="N369" i="17"/>
  <c r="K369" i="17"/>
  <c r="N368" i="17"/>
  <c r="K368" i="17"/>
  <c r="I367" i="17"/>
  <c r="N366" i="17"/>
  <c r="K366" i="17"/>
  <c r="N365" i="17"/>
  <c r="K365" i="17"/>
  <c r="N364" i="17"/>
  <c r="K364" i="17"/>
  <c r="N363" i="17"/>
  <c r="K363" i="17"/>
  <c r="N362" i="17"/>
  <c r="K362" i="17"/>
  <c r="N361" i="17"/>
  <c r="K361" i="17"/>
  <c r="N360" i="17"/>
  <c r="K360" i="17"/>
  <c r="N359" i="17"/>
  <c r="K359" i="17"/>
  <c r="N358" i="17"/>
  <c r="K358" i="17"/>
  <c r="N357" i="17"/>
  <c r="K357" i="17"/>
  <c r="N356" i="17"/>
  <c r="K356" i="17"/>
  <c r="N355" i="17"/>
  <c r="K355" i="17"/>
  <c r="I354" i="17"/>
  <c r="N353" i="17"/>
  <c r="K353" i="17"/>
  <c r="N352" i="17"/>
  <c r="K352" i="17"/>
  <c r="N351" i="17"/>
  <c r="K351" i="17"/>
  <c r="I350" i="17"/>
  <c r="N349" i="17"/>
  <c r="K349" i="17"/>
  <c r="N348" i="17"/>
  <c r="K348" i="17"/>
  <c r="I347" i="17"/>
  <c r="N346" i="17"/>
  <c r="K346" i="17"/>
  <c r="N345" i="17"/>
  <c r="K345" i="17"/>
  <c r="I344" i="17"/>
  <c r="N343" i="17"/>
  <c r="K343" i="17"/>
  <c r="N342" i="17"/>
  <c r="K342" i="17"/>
  <c r="N341" i="17"/>
  <c r="K341" i="17"/>
  <c r="N340" i="17"/>
  <c r="K340" i="17"/>
  <c r="N339" i="17"/>
  <c r="K339" i="17"/>
  <c r="N338" i="17"/>
  <c r="K338" i="17"/>
  <c r="N337" i="17"/>
  <c r="K337" i="17"/>
  <c r="N336" i="17"/>
  <c r="K336" i="17"/>
  <c r="N335" i="17"/>
  <c r="K335" i="17"/>
  <c r="N334" i="17"/>
  <c r="K334" i="17"/>
  <c r="N333" i="17"/>
  <c r="K333" i="17"/>
  <c r="N332" i="17"/>
  <c r="K332" i="17"/>
  <c r="I331" i="17"/>
  <c r="N330" i="17"/>
  <c r="K330" i="17"/>
  <c r="N329" i="17"/>
  <c r="K329" i="17"/>
  <c r="N328" i="17"/>
  <c r="K328" i="17"/>
  <c r="I209" i="17"/>
  <c r="N208" i="17"/>
  <c r="K208" i="17"/>
  <c r="N207" i="17"/>
  <c r="K207" i="17"/>
  <c r="I206" i="17"/>
  <c r="N205" i="17"/>
  <c r="K205" i="17"/>
  <c r="N204" i="17"/>
  <c r="K204" i="17"/>
  <c r="N203" i="17"/>
  <c r="K203" i="17"/>
  <c r="I202" i="17"/>
  <c r="N201" i="17"/>
  <c r="K201" i="17"/>
  <c r="N200" i="17"/>
  <c r="K200" i="17"/>
  <c r="N199" i="17"/>
  <c r="K199" i="17"/>
  <c r="N198" i="17"/>
  <c r="K198" i="17"/>
  <c r="N197" i="17"/>
  <c r="K197" i="17"/>
  <c r="N196" i="17"/>
  <c r="K196" i="17"/>
  <c r="I195" i="17"/>
  <c r="N194" i="17"/>
  <c r="K194" i="17"/>
  <c r="N193" i="17"/>
  <c r="K193" i="17"/>
  <c r="I192" i="17"/>
  <c r="N191" i="17"/>
  <c r="K191" i="17"/>
  <c r="N190" i="17"/>
  <c r="K190" i="17"/>
  <c r="N189" i="17"/>
  <c r="K189" i="17"/>
  <c r="I188" i="17"/>
  <c r="N187" i="17"/>
  <c r="K187" i="17"/>
  <c r="N186" i="17"/>
  <c r="K186" i="17"/>
  <c r="N185" i="17"/>
  <c r="K185" i="17"/>
  <c r="N184" i="17"/>
  <c r="K184" i="17"/>
  <c r="N183" i="17"/>
  <c r="K183" i="17"/>
  <c r="N182" i="17"/>
  <c r="K182" i="17"/>
  <c r="I181" i="17"/>
  <c r="N180" i="17"/>
  <c r="K180" i="17"/>
  <c r="N179" i="17"/>
  <c r="K179" i="17"/>
  <c r="I178" i="17"/>
  <c r="N177" i="17"/>
  <c r="K177" i="17"/>
  <c r="N176" i="17"/>
  <c r="K176" i="17"/>
  <c r="N175" i="17"/>
  <c r="K175" i="17"/>
  <c r="I174" i="17"/>
  <c r="N173" i="17"/>
  <c r="K173" i="17"/>
  <c r="N172" i="17"/>
  <c r="K172" i="17"/>
  <c r="N171" i="17"/>
  <c r="K171" i="17"/>
  <c r="N170" i="17"/>
  <c r="K170" i="17"/>
  <c r="N169" i="17"/>
  <c r="K169" i="17"/>
  <c r="N168" i="17"/>
  <c r="K168" i="17"/>
  <c r="I167" i="17"/>
  <c r="N166" i="17"/>
  <c r="K166" i="17"/>
  <c r="N165" i="17"/>
  <c r="K165" i="17"/>
  <c r="I164" i="17"/>
  <c r="N163" i="17"/>
  <c r="K163" i="17"/>
  <c r="N162" i="17"/>
  <c r="K162" i="17"/>
  <c r="N161" i="17"/>
  <c r="K161" i="17"/>
  <c r="I160" i="17"/>
  <c r="N159" i="17"/>
  <c r="K159" i="17"/>
  <c r="N158" i="17"/>
  <c r="K158" i="17"/>
  <c r="N157" i="17"/>
  <c r="K157" i="17"/>
  <c r="N156" i="17"/>
  <c r="K156" i="17"/>
  <c r="N155" i="17"/>
  <c r="K155" i="17"/>
  <c r="N154" i="17"/>
  <c r="K154" i="17"/>
  <c r="I137" i="17"/>
  <c r="N136" i="17"/>
  <c r="K136" i="17"/>
  <c r="N135" i="17"/>
  <c r="K135" i="17"/>
  <c r="I134" i="17"/>
  <c r="N133" i="17"/>
  <c r="K133" i="17"/>
  <c r="N132" i="17"/>
  <c r="K132" i="17"/>
  <c r="N131" i="17"/>
  <c r="K131" i="17"/>
  <c r="I130" i="17"/>
  <c r="N129" i="17"/>
  <c r="K129" i="17"/>
  <c r="N128" i="17"/>
  <c r="K128" i="17"/>
  <c r="N127" i="17"/>
  <c r="K127" i="17"/>
  <c r="N126" i="17"/>
  <c r="K126" i="17"/>
  <c r="N125" i="17"/>
  <c r="K125" i="17"/>
  <c r="N124" i="17"/>
  <c r="K124" i="17"/>
  <c r="I123" i="17"/>
  <c r="N122" i="17"/>
  <c r="K122" i="17"/>
  <c r="N121" i="17"/>
  <c r="K121" i="17"/>
  <c r="I120" i="17"/>
  <c r="N119" i="17"/>
  <c r="K119" i="17"/>
  <c r="N118" i="17"/>
  <c r="K118" i="17"/>
  <c r="N117" i="17"/>
  <c r="K117" i="17"/>
  <c r="I116" i="17"/>
  <c r="N115" i="17"/>
  <c r="K115" i="17"/>
  <c r="N114" i="17"/>
  <c r="K114" i="17"/>
  <c r="N113" i="17"/>
  <c r="K113" i="17"/>
  <c r="N112" i="17"/>
  <c r="K112" i="17"/>
  <c r="N111" i="17"/>
  <c r="K111" i="17"/>
  <c r="N110" i="17"/>
  <c r="K110" i="17"/>
  <c r="I109" i="17"/>
  <c r="N108" i="17"/>
  <c r="K108" i="17"/>
  <c r="N107" i="17"/>
  <c r="K107" i="17"/>
  <c r="I106" i="17"/>
  <c r="N105" i="17"/>
  <c r="K105" i="17"/>
  <c r="N104" i="17"/>
  <c r="K104" i="17"/>
  <c r="N103" i="17"/>
  <c r="K103" i="17"/>
  <c r="I102" i="17"/>
  <c r="N101" i="17"/>
  <c r="K101" i="17"/>
  <c r="N100" i="17"/>
  <c r="K100" i="17"/>
  <c r="N99" i="17"/>
  <c r="K99" i="17"/>
  <c r="N98" i="17"/>
  <c r="K98" i="17"/>
  <c r="N97" i="17"/>
  <c r="K97" i="17"/>
  <c r="N96" i="17"/>
  <c r="K96" i="17"/>
  <c r="I95" i="17"/>
  <c r="N94" i="17"/>
  <c r="K94" i="17"/>
  <c r="N93" i="17"/>
  <c r="K93" i="17"/>
  <c r="I92" i="17"/>
  <c r="N91" i="17"/>
  <c r="K91" i="17"/>
  <c r="N90" i="17"/>
  <c r="K90" i="17"/>
  <c r="N89" i="17"/>
  <c r="K89" i="17"/>
  <c r="I88" i="17"/>
  <c r="N87" i="17"/>
  <c r="K87" i="17"/>
  <c r="N86" i="17"/>
  <c r="K86" i="17"/>
  <c r="N85" i="17"/>
  <c r="K85" i="17"/>
  <c r="N84" i="17"/>
  <c r="K84" i="17"/>
  <c r="N83" i="17"/>
  <c r="K83" i="17"/>
  <c r="N82" i="17"/>
  <c r="K82" i="17"/>
  <c r="T26" i="17" l="1"/>
  <c r="T36" i="17"/>
  <c r="T38" i="17"/>
  <c r="T39" i="17"/>
  <c r="T35" i="17"/>
  <c r="T29" i="17"/>
  <c r="T17" i="17"/>
  <c r="T20" i="17"/>
  <c r="T27" i="17"/>
  <c r="T30" i="17"/>
  <c r="T11" i="17"/>
  <c r="T13" i="17"/>
  <c r="T18" i="17"/>
  <c r="T21" i="17"/>
  <c r="T12" i="17"/>
  <c r="T15" i="17"/>
  <c r="T10" i="17"/>
  <c r="T16" i="17"/>
  <c r="O1149" i="17"/>
  <c r="O1150" i="17" s="1"/>
  <c r="O606" i="17"/>
  <c r="O648" i="17"/>
  <c r="O831" i="17"/>
  <c r="O892" i="17"/>
  <c r="O660" i="17"/>
  <c r="O634" i="17"/>
  <c r="O666" i="17"/>
  <c r="O654" i="17"/>
  <c r="O642" i="17"/>
  <c r="O622" i="17"/>
  <c r="O616" i="17"/>
  <c r="O998" i="17"/>
  <c r="O1058" i="17"/>
  <c r="O1062" i="17"/>
  <c r="O1077" i="17"/>
  <c r="O1081" i="17"/>
  <c r="O628" i="17"/>
  <c r="O938" i="17"/>
  <c r="O943" i="17"/>
  <c r="O955" i="17"/>
  <c r="O957" i="17"/>
  <c r="O993" i="17"/>
  <c r="O1117" i="17"/>
  <c r="O1124" i="17"/>
  <c r="O1126" i="17"/>
  <c r="O1136" i="17"/>
  <c r="O1143" i="17"/>
  <c r="O1145" i="17"/>
  <c r="O638" i="17"/>
  <c r="O1076" i="17"/>
  <c r="O1078" i="17"/>
  <c r="O1085" i="17"/>
  <c r="O1089" i="17"/>
  <c r="O1133" i="17"/>
  <c r="O1135" i="17"/>
  <c r="O1142" i="17"/>
  <c r="O1146" i="17"/>
  <c r="O610" i="17"/>
  <c r="O1130" i="17"/>
  <c r="O1131" i="17" s="1"/>
  <c r="O1127" i="17"/>
  <c r="O1123" i="17"/>
  <c r="O1116" i="17"/>
  <c r="O1114" i="17"/>
  <c r="O1070" i="17"/>
  <c r="O1066" i="17"/>
  <c r="O1059" i="17"/>
  <c r="O1057" i="17"/>
  <c r="O990" i="17"/>
  <c r="O1118" i="17"/>
  <c r="O1128" i="17"/>
  <c r="O1005" i="17"/>
  <c r="O1068" i="17"/>
  <c r="O1087" i="17"/>
  <c r="O1119" i="17"/>
  <c r="O1138" i="17"/>
  <c r="O992" i="17"/>
  <c r="O1073" i="17"/>
  <c r="O1074" i="17" s="1"/>
  <c r="O1092" i="17"/>
  <c r="O1093" i="17" s="1"/>
  <c r="O1137" i="17"/>
  <c r="O1147" i="17"/>
  <c r="O934" i="17"/>
  <c r="O936" i="17"/>
  <c r="O950" i="17"/>
  <c r="O984" i="17"/>
  <c r="O986" i="17"/>
  <c r="O1060" i="17"/>
  <c r="O1067" i="17"/>
  <c r="O1069" i="17"/>
  <c r="O1079" i="17"/>
  <c r="O1086" i="17"/>
  <c r="O1088" i="17"/>
  <c r="O1090" i="17"/>
  <c r="O1115" i="17"/>
  <c r="O1121" i="17"/>
  <c r="O1122" i="17" s="1"/>
  <c r="O1125" i="17"/>
  <c r="O1134" i="17"/>
  <c r="O1140" i="17"/>
  <c r="O1141" i="17" s="1"/>
  <c r="O1144" i="17"/>
  <c r="O967" i="17"/>
  <c r="O997" i="17"/>
  <c r="O999" i="17"/>
  <c r="O899" i="17"/>
  <c r="O901" i="17"/>
  <c r="O928" i="17"/>
  <c r="O1000" i="17"/>
  <c r="O1006" i="17"/>
  <c r="O1061" i="17"/>
  <c r="O1071" i="17"/>
  <c r="O1080" i="17"/>
  <c r="O738" i="17"/>
  <c r="O782" i="17"/>
  <c r="O826" i="17"/>
  <c r="O836" i="17"/>
  <c r="O878" i="17"/>
  <c r="O887" i="17"/>
  <c r="O895" i="17"/>
  <c r="O935" i="17"/>
  <c r="O951" i="17"/>
  <c r="O960" i="17"/>
  <c r="O983" i="17"/>
  <c r="O985" i="17"/>
  <c r="O989" i="17"/>
  <c r="O1003" i="17"/>
  <c r="O1064" i="17"/>
  <c r="O1065" i="17" s="1"/>
  <c r="O1083" i="17"/>
  <c r="O1084" i="17" s="1"/>
  <c r="O874" i="17"/>
  <c r="O881" i="17"/>
  <c r="O893" i="17"/>
  <c r="O898" i="17"/>
  <c r="O933" i="17"/>
  <c r="O945" i="17"/>
  <c r="O961" i="17"/>
  <c r="O987" i="17"/>
  <c r="O991" i="17"/>
  <c r="O996" i="17"/>
  <c r="O1002" i="17"/>
  <c r="O1004" i="17"/>
  <c r="O962" i="17"/>
  <c r="O944" i="17"/>
  <c r="O946" i="17"/>
  <c r="O965" i="17"/>
  <c r="O875" i="17"/>
  <c r="O896" i="17"/>
  <c r="O929" i="17"/>
  <c r="O931" i="17"/>
  <c r="O939" i="17"/>
  <c r="O941" i="17"/>
  <c r="O952" i="17"/>
  <c r="O741" i="17"/>
  <c r="O767" i="17"/>
  <c r="O883" i="17"/>
  <c r="O930" i="17"/>
  <c r="O940" i="17"/>
  <c r="O949" i="17"/>
  <c r="O959" i="17"/>
  <c r="O739" i="17"/>
  <c r="O748" i="17"/>
  <c r="O759" i="17"/>
  <c r="O761" i="17"/>
  <c r="O783" i="17"/>
  <c r="O792" i="17"/>
  <c r="O900" i="17"/>
  <c r="O954" i="17"/>
  <c r="O956" i="17"/>
  <c r="O964" i="17"/>
  <c r="O966" i="17"/>
  <c r="O789" i="17"/>
  <c r="O822" i="17"/>
  <c r="O830" i="17"/>
  <c r="O832" i="17"/>
  <c r="O879" i="17"/>
  <c r="O886" i="17"/>
  <c r="O891" i="17"/>
  <c r="O903" i="17"/>
  <c r="O742" i="17"/>
  <c r="O744" i="17"/>
  <c r="O755" i="17"/>
  <c r="O780" i="17"/>
  <c r="O821" i="17"/>
  <c r="O873" i="17"/>
  <c r="O876" i="17"/>
  <c r="O882" i="17"/>
  <c r="O884" i="17"/>
  <c r="O890" i="17"/>
  <c r="O904" i="17"/>
  <c r="O733" i="17"/>
  <c r="O735" i="17"/>
  <c r="O745" i="17"/>
  <c r="O750" i="17"/>
  <c r="O754" i="17"/>
  <c r="O765" i="17"/>
  <c r="O776" i="17"/>
  <c r="O785" i="17"/>
  <c r="O791" i="17"/>
  <c r="O793" i="17"/>
  <c r="O795" i="17"/>
  <c r="O823" i="17"/>
  <c r="O834" i="17"/>
  <c r="O757" i="17"/>
  <c r="O773" i="17"/>
  <c r="O775" i="17"/>
  <c r="O794" i="17"/>
  <c r="O747" i="17"/>
  <c r="O762" i="17"/>
  <c r="O769" i="17"/>
  <c r="O771" i="17"/>
  <c r="O786" i="17"/>
  <c r="O788" i="17"/>
  <c r="O825" i="17"/>
  <c r="O827" i="17"/>
  <c r="O835" i="17"/>
  <c r="O83" i="17"/>
  <c r="O132" i="17"/>
  <c r="O359" i="17"/>
  <c r="O489" i="17"/>
  <c r="O496" i="17"/>
  <c r="O502" i="17"/>
  <c r="O504" i="17"/>
  <c r="O511" i="17"/>
  <c r="O737" i="17"/>
  <c r="O743" i="17"/>
  <c r="O753" i="17"/>
  <c r="O756" i="17"/>
  <c r="O766" i="17"/>
  <c r="O777" i="17"/>
  <c r="O779" i="17"/>
  <c r="O781" i="17"/>
  <c r="O787" i="17"/>
  <c r="O734" i="17"/>
  <c r="O749" i="17"/>
  <c r="O751" i="17"/>
  <c r="O760" i="17"/>
  <c r="O763" i="17"/>
  <c r="O770" i="17"/>
  <c r="O774" i="17"/>
  <c r="O187" i="17"/>
  <c r="O457" i="17"/>
  <c r="O518" i="17"/>
  <c r="O470" i="17"/>
  <c r="O175" i="17"/>
  <c r="O414" i="17"/>
  <c r="O446" i="17"/>
  <c r="O453" i="17"/>
  <c r="O532" i="17"/>
  <c r="O86" i="17"/>
  <c r="O100" i="17"/>
  <c r="O104" i="17"/>
  <c r="O111" i="17"/>
  <c r="O170" i="17"/>
  <c r="O172" i="17"/>
  <c r="O391" i="17"/>
  <c r="O398" i="17"/>
  <c r="O459" i="17"/>
  <c r="O466" i="17"/>
  <c r="O477" i="17"/>
  <c r="O501" i="17"/>
  <c r="O135" i="17"/>
  <c r="O162" i="17"/>
  <c r="O173" i="17"/>
  <c r="O180" i="17"/>
  <c r="O182" i="17"/>
  <c r="O184" i="17"/>
  <c r="O200" i="17"/>
  <c r="O204" i="17"/>
  <c r="O346" i="17"/>
  <c r="O351" i="17"/>
  <c r="O353" i="17"/>
  <c r="O361" i="17"/>
  <c r="O363" i="17"/>
  <c r="O379" i="17"/>
  <c r="O383" i="17"/>
  <c r="O407" i="17"/>
  <c r="O411" i="17"/>
  <c r="O481" i="17"/>
  <c r="O525" i="17"/>
  <c r="O129" i="17"/>
  <c r="O339" i="17"/>
  <c r="O417" i="17"/>
  <c r="O520" i="17"/>
  <c r="O334" i="17"/>
  <c r="O340" i="17"/>
  <c r="O375" i="17"/>
  <c r="O387" i="17"/>
  <c r="O403" i="17"/>
  <c r="O450" i="17"/>
  <c r="O479" i="17"/>
  <c r="O535" i="17"/>
  <c r="O103" i="17"/>
  <c r="O110" i="17"/>
  <c r="O93" i="17"/>
  <c r="O155" i="17"/>
  <c r="O159" i="17"/>
  <c r="O333" i="17"/>
  <c r="O335" i="17"/>
  <c r="O341" i="17"/>
  <c r="O343" i="17"/>
  <c r="O348" i="17"/>
  <c r="O355" i="17"/>
  <c r="O369" i="17"/>
  <c r="O374" i="17"/>
  <c r="O376" i="17"/>
  <c r="O384" i="17"/>
  <c r="O386" i="17"/>
  <c r="O402" i="17"/>
  <c r="O404" i="17"/>
  <c r="O406" i="17"/>
  <c r="O449" i="17"/>
  <c r="O455" i="17"/>
  <c r="O463" i="17"/>
  <c r="O468" i="17"/>
  <c r="O472" i="17"/>
  <c r="O474" i="17"/>
  <c r="O476" i="17"/>
  <c r="O508" i="17"/>
  <c r="O527" i="17"/>
  <c r="O529" i="17"/>
  <c r="O534" i="17"/>
  <c r="O91" i="17"/>
  <c r="O118" i="17"/>
  <c r="O125" i="17"/>
  <c r="O133" i="17"/>
  <c r="O332" i="17"/>
  <c r="O336" i="17"/>
  <c r="O342" i="17"/>
  <c r="O349" i="17"/>
  <c r="O368" i="17"/>
  <c r="O385" i="17"/>
  <c r="O452" i="17"/>
  <c r="O473" i="17"/>
  <c r="O485" i="17"/>
  <c r="O514" i="17"/>
  <c r="O526" i="17"/>
  <c r="O528" i="17"/>
  <c r="O105" i="17"/>
  <c r="O112" i="17"/>
  <c r="O121" i="17"/>
  <c r="O328" i="17"/>
  <c r="O345" i="17"/>
  <c r="O352" i="17"/>
  <c r="O360" i="17"/>
  <c r="O362" i="17"/>
  <c r="O378" i="17"/>
  <c r="O392" i="17"/>
  <c r="O397" i="17"/>
  <c r="O409" i="17"/>
  <c r="O415" i="17"/>
  <c r="O483" i="17"/>
  <c r="O488" i="17"/>
  <c r="O495" i="17"/>
  <c r="O497" i="17"/>
  <c r="O503" i="17"/>
  <c r="O505" i="17"/>
  <c r="O519" i="17"/>
  <c r="O521" i="17"/>
  <c r="O531" i="17"/>
  <c r="O82" i="17"/>
  <c r="O98" i="17"/>
  <c r="O193" i="17"/>
  <c r="O197" i="17"/>
  <c r="O208" i="17"/>
  <c r="O330" i="17"/>
  <c r="O338" i="17"/>
  <c r="O357" i="17"/>
  <c r="O364" i="17"/>
  <c r="O366" i="17"/>
  <c r="O371" i="17"/>
  <c r="O381" i="17"/>
  <c r="O388" i="17"/>
  <c r="O395" i="17"/>
  <c r="O492" i="17"/>
  <c r="O498" i="17"/>
  <c r="O500" i="17"/>
  <c r="O509" i="17"/>
  <c r="O515" i="17"/>
  <c r="O523" i="17"/>
  <c r="O97" i="17"/>
  <c r="O99" i="17"/>
  <c r="O117" i="17"/>
  <c r="O119" i="17"/>
  <c r="O124" i="17"/>
  <c r="O136" i="17"/>
  <c r="O156" i="17"/>
  <c r="O158" i="17"/>
  <c r="O165" i="17"/>
  <c r="O189" i="17"/>
  <c r="O191" i="17"/>
  <c r="O198" i="17"/>
  <c r="O207" i="17"/>
  <c r="O209" i="17" s="1"/>
  <c r="O329" i="17"/>
  <c r="O337" i="17"/>
  <c r="O356" i="17"/>
  <c r="O358" i="17"/>
  <c r="O365" i="17"/>
  <c r="O372" i="17"/>
  <c r="O380" i="17"/>
  <c r="O382" i="17"/>
  <c r="O389" i="17"/>
  <c r="O394" i="17"/>
  <c r="O401" i="17"/>
  <c r="O408" i="17"/>
  <c r="O410" i="17"/>
  <c r="O445" i="17"/>
  <c r="O454" i="17"/>
  <c r="O456" i="17"/>
  <c r="O462" i="17"/>
  <c r="O469" i="17"/>
  <c r="O478" i="17"/>
  <c r="O480" i="17"/>
  <c r="O486" i="17"/>
  <c r="O491" i="17"/>
  <c r="O493" i="17"/>
  <c r="O499" i="17"/>
  <c r="O506" i="17"/>
  <c r="O512" i="17"/>
  <c r="O516" i="17"/>
  <c r="O522" i="17"/>
  <c r="O524" i="17"/>
  <c r="O89" i="17"/>
  <c r="O122" i="17"/>
  <c r="O161" i="17"/>
  <c r="O168" i="17"/>
  <c r="O176" i="17"/>
  <c r="O185" i="17"/>
  <c r="O205" i="17"/>
  <c r="O399" i="17"/>
  <c r="O405" i="17"/>
  <c r="O412" i="17"/>
  <c r="O418" i="17"/>
  <c r="O447" i="17"/>
  <c r="O451" i="17"/>
  <c r="O458" i="17"/>
  <c r="O460" i="17"/>
  <c r="O465" i="17"/>
  <c r="O475" i="17"/>
  <c r="O482" i="17"/>
  <c r="O84" i="17"/>
  <c r="O90" i="17"/>
  <c r="O94" i="17"/>
  <c r="O107" i="17"/>
  <c r="O113" i="17"/>
  <c r="O115" i="17"/>
  <c r="O127" i="17"/>
  <c r="O131" i="17"/>
  <c r="O157" i="17"/>
  <c r="O166" i="17"/>
  <c r="O183" i="17"/>
  <c r="O186" i="17"/>
  <c r="O196" i="17"/>
  <c r="O199" i="17"/>
  <c r="O201" i="17"/>
  <c r="O85" i="17"/>
  <c r="O87" i="17"/>
  <c r="O96" i="17"/>
  <c r="O101" i="17"/>
  <c r="O108" i="17"/>
  <c r="O114" i="17"/>
  <c r="O126" i="17"/>
  <c r="O128" i="17"/>
  <c r="O154" i="17"/>
  <c r="O163" i="17"/>
  <c r="O169" i="17"/>
  <c r="O171" i="17"/>
  <c r="O177" i="17"/>
  <c r="O179" i="17"/>
  <c r="O181" i="17" s="1"/>
  <c r="O190" i="17"/>
  <c r="O194" i="17"/>
  <c r="O195" i="17" s="1"/>
  <c r="O203" i="17"/>
  <c r="I819" i="17"/>
  <c r="N818" i="17"/>
  <c r="K818" i="17"/>
  <c r="N817" i="17"/>
  <c r="K817" i="17"/>
  <c r="N816" i="17"/>
  <c r="K816" i="17"/>
  <c r="I871" i="17"/>
  <c r="N870" i="17"/>
  <c r="K870" i="17"/>
  <c r="N869" i="17"/>
  <c r="K869" i="17"/>
  <c r="I868" i="17"/>
  <c r="N867" i="17"/>
  <c r="K867" i="17"/>
  <c r="N866" i="17"/>
  <c r="K866" i="17"/>
  <c r="N865" i="17"/>
  <c r="K865" i="17"/>
  <c r="N864" i="17"/>
  <c r="K864" i="17"/>
  <c r="I863" i="17"/>
  <c r="N862" i="17"/>
  <c r="K862" i="17"/>
  <c r="N861" i="17"/>
  <c r="K861" i="17"/>
  <c r="I860" i="17"/>
  <c r="N859" i="17"/>
  <c r="K859" i="17"/>
  <c r="N858" i="17"/>
  <c r="K858" i="17"/>
  <c r="N857" i="17"/>
  <c r="K857" i="17"/>
  <c r="N856" i="17"/>
  <c r="K856" i="17"/>
  <c r="I814" i="17"/>
  <c r="N813" i="17"/>
  <c r="K813" i="17"/>
  <c r="N812" i="17"/>
  <c r="K812" i="17"/>
  <c r="N811" i="17"/>
  <c r="K811" i="17"/>
  <c r="I810" i="17"/>
  <c r="N809" i="17"/>
  <c r="K809" i="17"/>
  <c r="N808" i="17"/>
  <c r="K808" i="17"/>
  <c r="N807" i="17"/>
  <c r="K807" i="17"/>
  <c r="I1055" i="17"/>
  <c r="N1054" i="17"/>
  <c r="K1054" i="17"/>
  <c r="I1053" i="17"/>
  <c r="N1052" i="17"/>
  <c r="K1052" i="17"/>
  <c r="N1051" i="17"/>
  <c r="K1051" i="17"/>
  <c r="N1050" i="17"/>
  <c r="K1050" i="17"/>
  <c r="N1049" i="17"/>
  <c r="K1049" i="17"/>
  <c r="N1048" i="17"/>
  <c r="K1048" i="17"/>
  <c r="N1047" i="17"/>
  <c r="K1047" i="17"/>
  <c r="O740" i="17" l="1"/>
  <c r="O937" i="17"/>
  <c r="O1139" i="17"/>
  <c r="R38" i="17" s="1"/>
  <c r="O1091" i="17"/>
  <c r="R36" i="17" s="1"/>
  <c r="O490" i="17"/>
  <c r="O888" i="17"/>
  <c r="O880" i="17"/>
  <c r="O1007" i="17"/>
  <c r="R33" i="17" s="1"/>
  <c r="O1082" i="17"/>
  <c r="R35" i="17" s="1"/>
  <c r="O1148" i="17"/>
  <c r="R39" i="17" s="1"/>
  <c r="O1129" i="17"/>
  <c r="O1120" i="17"/>
  <c r="O1072" i="17"/>
  <c r="O947" i="17"/>
  <c r="O988" i="17"/>
  <c r="O894" i="17"/>
  <c r="O963" i="17"/>
  <c r="O897" i="17"/>
  <c r="O1001" i="17"/>
  <c r="R32" i="17" s="1"/>
  <c r="O824" i="17"/>
  <c r="O768" i="17"/>
  <c r="O994" i="17"/>
  <c r="O1063" i="17"/>
  <c r="O902" i="17"/>
  <c r="O885" i="17"/>
  <c r="O968" i="17"/>
  <c r="O932" i="17"/>
  <c r="O877" i="17"/>
  <c r="O736" i="17"/>
  <c r="O942" i="17"/>
  <c r="O833" i="17"/>
  <c r="R23" i="17" s="1"/>
  <c r="O958" i="17"/>
  <c r="O513" i="17"/>
  <c r="O396" i="17"/>
  <c r="O106" i="17"/>
  <c r="O370" i="17"/>
  <c r="O778" i="17"/>
  <c r="O828" i="17"/>
  <c r="O796" i="17"/>
  <c r="O953" i="17"/>
  <c r="R29" i="17" s="1"/>
  <c r="O746" i="17"/>
  <c r="O764" i="17"/>
  <c r="O467" i="17"/>
  <c r="O772" i="17"/>
  <c r="O752" i="17"/>
  <c r="O784" i="17"/>
  <c r="O905" i="17"/>
  <c r="O790" i="17"/>
  <c r="O393" i="17"/>
  <c r="O758" i="17"/>
  <c r="O837" i="17"/>
  <c r="R24" i="17" s="1"/>
  <c r="O419" i="17"/>
  <c r="O870" i="17"/>
  <c r="O533" i="17"/>
  <c r="O354" i="17"/>
  <c r="O178" i="17"/>
  <c r="O137" i="17"/>
  <c r="O416" i="17"/>
  <c r="O347" i="17"/>
  <c r="O164" i="17"/>
  <c r="O536" i="17"/>
  <c r="O350" i="17"/>
  <c r="O206" i="17"/>
  <c r="O88" i="17"/>
  <c r="O134" i="17"/>
  <c r="O123" i="17"/>
  <c r="O167" i="17"/>
  <c r="O487" i="17"/>
  <c r="O160" i="17"/>
  <c r="O120" i="17"/>
  <c r="O484" i="17"/>
  <c r="O471" i="17"/>
  <c r="O377" i="17"/>
  <c r="O344" i="17"/>
  <c r="O116" i="17"/>
  <c r="O461" i="17"/>
  <c r="O188" i="17"/>
  <c r="O400" i="17"/>
  <c r="O530" i="17"/>
  <c r="O510" i="17"/>
  <c r="O95" i="17"/>
  <c r="O92" i="17"/>
  <c r="O507" i="17"/>
  <c r="O464" i="17"/>
  <c r="O413" i="17"/>
  <c r="O390" i="17"/>
  <c r="O367" i="17"/>
  <c r="O331" i="17"/>
  <c r="O517" i="17"/>
  <c r="O373" i="17"/>
  <c r="O494" i="17"/>
  <c r="O448" i="17"/>
  <c r="O818" i="17"/>
  <c r="O192" i="17"/>
  <c r="O174" i="17"/>
  <c r="O130" i="17"/>
  <c r="O102" i="17"/>
  <c r="O202" i="17"/>
  <c r="O109" i="17"/>
  <c r="O811" i="17"/>
  <c r="O813" i="17"/>
  <c r="O816" i="17"/>
  <c r="O817" i="17"/>
  <c r="O867" i="17"/>
  <c r="O862" i="17"/>
  <c r="O857" i="17"/>
  <c r="O856" i="17"/>
  <c r="O858" i="17"/>
  <c r="O865" i="17"/>
  <c r="O869" i="17"/>
  <c r="O861" i="17"/>
  <c r="O1050" i="17"/>
  <c r="O808" i="17"/>
  <c r="O812" i="17"/>
  <c r="O859" i="17"/>
  <c r="O864" i="17"/>
  <c r="O866" i="17"/>
  <c r="O809" i="17"/>
  <c r="O807" i="17"/>
  <c r="O1051" i="17"/>
  <c r="O1054" i="17"/>
  <c r="O1055" i="17" s="1"/>
  <c r="O1048" i="17"/>
  <c r="O1052" i="17"/>
  <c r="O1047" i="17"/>
  <c r="O1049" i="17"/>
  <c r="I326" i="17"/>
  <c r="N325" i="17"/>
  <c r="K325" i="17"/>
  <c r="N324" i="17"/>
  <c r="K324" i="17"/>
  <c r="I323" i="17"/>
  <c r="N322" i="17"/>
  <c r="K322" i="17"/>
  <c r="N321" i="17"/>
  <c r="K321" i="17"/>
  <c r="I320" i="17"/>
  <c r="N319" i="17"/>
  <c r="K319" i="17"/>
  <c r="N318" i="17"/>
  <c r="K318" i="17"/>
  <c r="N317" i="17"/>
  <c r="K317" i="17"/>
  <c r="N316" i="17"/>
  <c r="K316" i="17"/>
  <c r="N315" i="17"/>
  <c r="K315" i="17"/>
  <c r="N314" i="17"/>
  <c r="K314" i="17"/>
  <c r="N313" i="17"/>
  <c r="K313" i="17"/>
  <c r="N312" i="17"/>
  <c r="K312" i="17"/>
  <c r="N311" i="17"/>
  <c r="K311" i="17"/>
  <c r="N310" i="17"/>
  <c r="K310" i="17"/>
  <c r="N309" i="17"/>
  <c r="K309" i="17"/>
  <c r="N308" i="17"/>
  <c r="K308" i="17"/>
  <c r="I307" i="17"/>
  <c r="N306" i="17"/>
  <c r="K306" i="17"/>
  <c r="N305" i="17"/>
  <c r="K305" i="17"/>
  <c r="N304" i="17"/>
  <c r="K304" i="17"/>
  <c r="I80" i="17"/>
  <c r="N79" i="17"/>
  <c r="K79" i="17"/>
  <c r="N78" i="17"/>
  <c r="K78" i="17"/>
  <c r="I77" i="17"/>
  <c r="N76" i="17"/>
  <c r="K76" i="17"/>
  <c r="N75" i="17"/>
  <c r="K75" i="17"/>
  <c r="N74" i="17"/>
  <c r="K74" i="17"/>
  <c r="I73" i="17"/>
  <c r="N72" i="17"/>
  <c r="K72" i="17"/>
  <c r="N71" i="17"/>
  <c r="K71" i="17"/>
  <c r="N70" i="17"/>
  <c r="K70" i="17"/>
  <c r="N69" i="17"/>
  <c r="K69" i="17"/>
  <c r="N68" i="17"/>
  <c r="K68" i="17"/>
  <c r="N67" i="17"/>
  <c r="K67" i="17"/>
  <c r="R13" i="17" l="1"/>
  <c r="R30" i="17"/>
  <c r="R27" i="17"/>
  <c r="R26" i="17"/>
  <c r="R20" i="17"/>
  <c r="R11" i="17"/>
  <c r="R17" i="17"/>
  <c r="R21" i="17"/>
  <c r="R18" i="17"/>
  <c r="R12" i="17"/>
  <c r="R10" i="17"/>
  <c r="R15" i="17"/>
  <c r="R16" i="17"/>
  <c r="O871" i="17"/>
  <c r="O305" i="17"/>
  <c r="O814" i="17"/>
  <c r="O324" i="17"/>
  <c r="O863" i="17"/>
  <c r="O819" i="17"/>
  <c r="O868" i="17"/>
  <c r="O860" i="17"/>
  <c r="O810" i="17"/>
  <c r="O314" i="17"/>
  <c r="O1053" i="17"/>
  <c r="O321" i="17"/>
  <c r="O318" i="17"/>
  <c r="O317" i="17"/>
  <c r="O316" i="17"/>
  <c r="O315" i="17"/>
  <c r="O310" i="17"/>
  <c r="O309" i="17"/>
  <c r="O308" i="17"/>
  <c r="O67" i="17"/>
  <c r="O71" i="17"/>
  <c r="O311" i="17"/>
  <c r="O313" i="17"/>
  <c r="O322" i="17"/>
  <c r="O323" i="17" s="1"/>
  <c r="O304" i="17"/>
  <c r="O306" i="17"/>
  <c r="O312" i="17"/>
  <c r="O319" i="17"/>
  <c r="O325" i="17"/>
  <c r="O76" i="17"/>
  <c r="O68" i="17"/>
  <c r="O70" i="17"/>
  <c r="O74" i="17"/>
  <c r="O79" i="17"/>
  <c r="O78" i="17"/>
  <c r="O75" i="17"/>
  <c r="O72" i="17"/>
  <c r="O69" i="17"/>
  <c r="I1045" i="17"/>
  <c r="N1044" i="17"/>
  <c r="K1044" i="17"/>
  <c r="I1043" i="17"/>
  <c r="N1042" i="17"/>
  <c r="K1042" i="17"/>
  <c r="N1041" i="17"/>
  <c r="K1041" i="17"/>
  <c r="N1040" i="17"/>
  <c r="K1040" i="17"/>
  <c r="N1039" i="17"/>
  <c r="K1039" i="17"/>
  <c r="N1038" i="17"/>
  <c r="K1038" i="17"/>
  <c r="N1037" i="17"/>
  <c r="K1037" i="17"/>
  <c r="I1036" i="17"/>
  <c r="N1035" i="17"/>
  <c r="K1035" i="17"/>
  <c r="I1034" i="17"/>
  <c r="N1033" i="17"/>
  <c r="K1033" i="17"/>
  <c r="N1032" i="17"/>
  <c r="K1032" i="17"/>
  <c r="N1031" i="17"/>
  <c r="K1031" i="17"/>
  <c r="N1030" i="17"/>
  <c r="K1030" i="17"/>
  <c r="N1029" i="17"/>
  <c r="K1029" i="17"/>
  <c r="N1028" i="17"/>
  <c r="K1028" i="17"/>
  <c r="O326" i="17" l="1"/>
  <c r="O320" i="17"/>
  <c r="O307" i="17"/>
  <c r="O80" i="17"/>
  <c r="O73" i="17"/>
  <c r="O1031" i="17"/>
  <c r="O1033" i="17"/>
  <c r="O77" i="17"/>
  <c r="O1037" i="17"/>
  <c r="O1041" i="17"/>
  <c r="O1040" i="17"/>
  <c r="O1039" i="17"/>
  <c r="O1038" i="17"/>
  <c r="O1030" i="17"/>
  <c r="O1029" i="17"/>
  <c r="O1032" i="17"/>
  <c r="O1044" i="17"/>
  <c r="O1045" i="17" s="1"/>
  <c r="O1042" i="17"/>
  <c r="O1028" i="17"/>
  <c r="O1035" i="17"/>
  <c r="O1036" i="17" s="1"/>
  <c r="O1043" i="17" l="1"/>
  <c r="O1034" i="17"/>
  <c r="I65" i="17" l="1"/>
  <c r="N64" i="17"/>
  <c r="K64" i="17"/>
  <c r="N63" i="17"/>
  <c r="K63" i="17"/>
  <c r="I62" i="17"/>
  <c r="N61" i="17"/>
  <c r="K61" i="17"/>
  <c r="N60" i="17"/>
  <c r="K60" i="17"/>
  <c r="N59" i="17"/>
  <c r="K59" i="17"/>
  <c r="I58" i="17"/>
  <c r="N57" i="17"/>
  <c r="K57" i="17"/>
  <c r="N56" i="17"/>
  <c r="K56" i="17"/>
  <c r="N55" i="17"/>
  <c r="K55" i="17"/>
  <c r="N54" i="17"/>
  <c r="K54" i="17"/>
  <c r="N53" i="17"/>
  <c r="K53" i="17"/>
  <c r="N52" i="17"/>
  <c r="K52" i="17"/>
  <c r="I51" i="17"/>
  <c r="N50" i="17"/>
  <c r="K50" i="17"/>
  <c r="N49" i="17"/>
  <c r="K49" i="17"/>
  <c r="I48" i="17"/>
  <c r="N47" i="17"/>
  <c r="K47" i="17"/>
  <c r="N46" i="17"/>
  <c r="K46" i="17"/>
  <c r="N45" i="17"/>
  <c r="K45" i="17"/>
  <c r="I44" i="17"/>
  <c r="N43" i="17"/>
  <c r="K43" i="17"/>
  <c r="N42" i="17"/>
  <c r="K42" i="17"/>
  <c r="N41" i="17"/>
  <c r="K41" i="17"/>
  <c r="N40" i="17"/>
  <c r="K40" i="17"/>
  <c r="N39" i="17"/>
  <c r="K39" i="17"/>
  <c r="N38" i="17"/>
  <c r="K38" i="17"/>
  <c r="I37" i="17"/>
  <c r="N36" i="17"/>
  <c r="K36" i="17"/>
  <c r="N35" i="17"/>
  <c r="K35" i="17"/>
  <c r="I34" i="17"/>
  <c r="N33" i="17"/>
  <c r="K33" i="17"/>
  <c r="N32" i="17"/>
  <c r="K32" i="17"/>
  <c r="N31" i="17"/>
  <c r="K31" i="17"/>
  <c r="I30" i="17"/>
  <c r="N29" i="17"/>
  <c r="K29" i="17"/>
  <c r="N28" i="17"/>
  <c r="K28" i="17"/>
  <c r="N27" i="17"/>
  <c r="K27" i="17"/>
  <c r="N26" i="17"/>
  <c r="K26" i="17"/>
  <c r="N25" i="17"/>
  <c r="K25" i="17"/>
  <c r="N24" i="17"/>
  <c r="K24" i="17"/>
  <c r="O32" i="17" l="1"/>
  <c r="O39" i="17"/>
  <c r="O43" i="17"/>
  <c r="O53" i="17"/>
  <c r="O57" i="17"/>
  <c r="O60" i="17"/>
  <c r="O54" i="17"/>
  <c r="O56" i="17"/>
  <c r="O63" i="17"/>
  <c r="O40" i="17"/>
  <c r="O49" i="17"/>
  <c r="O55" i="17"/>
  <c r="O59" i="17"/>
  <c r="O29" i="17"/>
  <c r="O52" i="17"/>
  <c r="O61" i="17"/>
  <c r="O64" i="17"/>
  <c r="O24" i="17"/>
  <c r="O35" i="17"/>
  <c r="O46" i="17"/>
  <c r="O42" i="17"/>
  <c r="O50" i="17"/>
  <c r="O25" i="17"/>
  <c r="O41" i="17"/>
  <c r="O45" i="17"/>
  <c r="O38" i="17"/>
  <c r="O47" i="17"/>
  <c r="O26" i="17"/>
  <c r="O28" i="17"/>
  <c r="O36" i="17"/>
  <c r="O27" i="17"/>
  <c r="O31" i="17"/>
  <c r="O33" i="17"/>
  <c r="O37" i="17" l="1"/>
  <c r="O51" i="17"/>
  <c r="O65" i="17"/>
  <c r="O58" i="17"/>
  <c r="O44" i="17"/>
  <c r="O62" i="17"/>
  <c r="O48" i="17"/>
  <c r="O30" i="17"/>
  <c r="O34" i="17"/>
  <c r="N1111" i="17" l="1"/>
  <c r="K1111" i="17"/>
  <c r="N1105" i="17"/>
  <c r="N1106" i="17"/>
  <c r="N1107" i="17"/>
  <c r="N1108" i="17"/>
  <c r="N1109" i="17"/>
  <c r="N1104" i="17"/>
  <c r="K1105" i="17"/>
  <c r="K1106" i="17"/>
  <c r="K1107" i="17"/>
  <c r="K1108" i="17"/>
  <c r="K1109" i="17"/>
  <c r="K1104" i="17"/>
  <c r="N1102" i="17"/>
  <c r="K1102" i="17"/>
  <c r="N1096" i="17"/>
  <c r="N1097" i="17"/>
  <c r="N1098" i="17"/>
  <c r="N1099" i="17"/>
  <c r="N1100" i="17"/>
  <c r="N1095" i="17"/>
  <c r="K1096" i="17"/>
  <c r="K1097" i="17"/>
  <c r="K1098" i="17"/>
  <c r="K1099" i="17"/>
  <c r="K1100" i="17"/>
  <c r="K1095" i="17"/>
  <c r="N1025" i="17"/>
  <c r="K1025" i="17"/>
  <c r="N1019" i="17"/>
  <c r="N1020" i="17"/>
  <c r="N1021" i="17"/>
  <c r="N1022" i="17"/>
  <c r="N1023" i="17"/>
  <c r="N1018" i="17"/>
  <c r="K1019" i="17"/>
  <c r="K1020" i="17"/>
  <c r="K1021" i="17"/>
  <c r="K1022" i="17"/>
  <c r="K1023" i="17"/>
  <c r="K1018" i="17"/>
  <c r="N1016" i="17"/>
  <c r="K1016" i="17"/>
  <c r="N1010" i="17"/>
  <c r="N1011" i="17"/>
  <c r="N1012" i="17"/>
  <c r="N1013" i="17"/>
  <c r="N1014" i="17"/>
  <c r="N1009" i="17"/>
  <c r="K1010" i="17"/>
  <c r="K1011" i="17"/>
  <c r="K1012" i="17"/>
  <c r="K1013" i="17"/>
  <c r="K1014" i="17"/>
  <c r="K1009" i="17"/>
  <c r="N977" i="17"/>
  <c r="N978" i="17"/>
  <c r="N979" i="17"/>
  <c r="N980" i="17"/>
  <c r="N976" i="17"/>
  <c r="K977" i="17"/>
  <c r="K978" i="17"/>
  <c r="K979" i="17"/>
  <c r="K980" i="17"/>
  <c r="K976" i="17"/>
  <c r="N971" i="17"/>
  <c r="N972" i="17"/>
  <c r="N973" i="17"/>
  <c r="N974" i="17"/>
  <c r="N970" i="17"/>
  <c r="K971" i="17"/>
  <c r="K972" i="17"/>
  <c r="K973" i="17"/>
  <c r="K974" i="17"/>
  <c r="K970" i="17"/>
  <c r="N923" i="17"/>
  <c r="N924" i="17"/>
  <c r="N925" i="17"/>
  <c r="N922" i="17"/>
  <c r="K923" i="17"/>
  <c r="K924" i="17"/>
  <c r="K925" i="17"/>
  <c r="K922" i="17"/>
  <c r="N918" i="17"/>
  <c r="N919" i="17"/>
  <c r="N920" i="17"/>
  <c r="N917" i="17"/>
  <c r="K918" i="17"/>
  <c r="K919" i="17"/>
  <c r="K920" i="17"/>
  <c r="K917" i="17"/>
  <c r="N913" i="17"/>
  <c r="N914" i="17"/>
  <c r="N915" i="17"/>
  <c r="N912" i="17"/>
  <c r="K913" i="17"/>
  <c r="K914" i="17"/>
  <c r="K915" i="17"/>
  <c r="K912" i="17"/>
  <c r="N908" i="17"/>
  <c r="N909" i="17"/>
  <c r="N910" i="17"/>
  <c r="N907" i="17"/>
  <c r="K908" i="17"/>
  <c r="K909" i="17"/>
  <c r="K910" i="17"/>
  <c r="K907" i="17"/>
  <c r="N853" i="17"/>
  <c r="N852" i="17"/>
  <c r="K853" i="17"/>
  <c r="K852" i="17"/>
  <c r="N848" i="17"/>
  <c r="N849" i="17"/>
  <c r="N850" i="17"/>
  <c r="N847" i="17"/>
  <c r="K848" i="17"/>
  <c r="K849" i="17"/>
  <c r="K850" i="17"/>
  <c r="K847" i="17"/>
  <c r="N845" i="17"/>
  <c r="N844" i="17"/>
  <c r="K845" i="17"/>
  <c r="K844" i="17"/>
  <c r="N840" i="17"/>
  <c r="N841" i="17"/>
  <c r="N842" i="17"/>
  <c r="N839" i="17"/>
  <c r="K840" i="17"/>
  <c r="K841" i="17"/>
  <c r="K842" i="17"/>
  <c r="K839" i="17"/>
  <c r="N803" i="17"/>
  <c r="N804" i="17"/>
  <c r="N802" i="17"/>
  <c r="K803" i="17"/>
  <c r="K804" i="17"/>
  <c r="K802" i="17"/>
  <c r="N799" i="17"/>
  <c r="N800" i="17"/>
  <c r="N798" i="17"/>
  <c r="K799" i="17"/>
  <c r="K800" i="17"/>
  <c r="K798" i="17"/>
  <c r="N597" i="17"/>
  <c r="N598" i="17"/>
  <c r="N599" i="17"/>
  <c r="N600" i="17"/>
  <c r="N596" i="17"/>
  <c r="K597" i="17"/>
  <c r="K598" i="17"/>
  <c r="K599" i="17"/>
  <c r="K600" i="17"/>
  <c r="K596" i="17"/>
  <c r="N591" i="17"/>
  <c r="N592" i="17"/>
  <c r="N593" i="17"/>
  <c r="N594" i="17"/>
  <c r="N590" i="17"/>
  <c r="K591" i="17"/>
  <c r="K592" i="17"/>
  <c r="K593" i="17"/>
  <c r="K594" i="17"/>
  <c r="K590" i="17"/>
  <c r="N585" i="17"/>
  <c r="N586" i="17"/>
  <c r="N587" i="17"/>
  <c r="N588" i="17"/>
  <c r="N584" i="17"/>
  <c r="K585" i="17"/>
  <c r="K586" i="17"/>
  <c r="K587" i="17"/>
  <c r="K588" i="17"/>
  <c r="K584" i="17"/>
  <c r="N579" i="17"/>
  <c r="N580" i="17"/>
  <c r="N581" i="17"/>
  <c r="N582" i="17"/>
  <c r="N578" i="17"/>
  <c r="K579" i="17"/>
  <c r="K580" i="17"/>
  <c r="K581" i="17"/>
  <c r="K582" i="17"/>
  <c r="K578" i="17"/>
  <c r="N575" i="17"/>
  <c r="N576" i="17"/>
  <c r="N574" i="17"/>
  <c r="K575" i="17"/>
  <c r="K576" i="17"/>
  <c r="K574" i="17"/>
  <c r="N571" i="17"/>
  <c r="N572" i="17"/>
  <c r="N570" i="17"/>
  <c r="K571" i="17"/>
  <c r="K572" i="17"/>
  <c r="K570" i="17"/>
  <c r="N565" i="17"/>
  <c r="N566" i="17"/>
  <c r="N567" i="17"/>
  <c r="N568" i="17"/>
  <c r="N564" i="17"/>
  <c r="K565" i="17"/>
  <c r="K566" i="17"/>
  <c r="K567" i="17"/>
  <c r="K568" i="17"/>
  <c r="K564" i="17"/>
  <c r="N559" i="17"/>
  <c r="N560" i="17"/>
  <c r="N561" i="17"/>
  <c r="N562" i="17"/>
  <c r="N558" i="17"/>
  <c r="K559" i="17"/>
  <c r="K560" i="17"/>
  <c r="K561" i="17"/>
  <c r="K562" i="17"/>
  <c r="K558" i="17"/>
  <c r="N553" i="17"/>
  <c r="N554" i="17"/>
  <c r="N555" i="17"/>
  <c r="N556" i="17"/>
  <c r="N552" i="17"/>
  <c r="K553" i="17"/>
  <c r="K554" i="17"/>
  <c r="K555" i="17"/>
  <c r="K556" i="17"/>
  <c r="K552" i="17"/>
  <c r="N547" i="17"/>
  <c r="N548" i="17"/>
  <c r="N549" i="17"/>
  <c r="N550" i="17"/>
  <c r="N546" i="17"/>
  <c r="K547" i="17"/>
  <c r="K548" i="17"/>
  <c r="K549" i="17"/>
  <c r="K550" i="17"/>
  <c r="K546" i="17"/>
  <c r="N543" i="17"/>
  <c r="N544" i="17"/>
  <c r="N542" i="17"/>
  <c r="K543" i="17"/>
  <c r="K544" i="17"/>
  <c r="K542" i="17"/>
  <c r="N539" i="17"/>
  <c r="N540" i="17"/>
  <c r="N538" i="17"/>
  <c r="K539" i="17"/>
  <c r="K540" i="17"/>
  <c r="K538" i="17"/>
  <c r="N301" i="17"/>
  <c r="N300" i="17"/>
  <c r="K301" i="17"/>
  <c r="K300" i="17"/>
  <c r="N298" i="17"/>
  <c r="N297" i="17"/>
  <c r="K298" i="17"/>
  <c r="K297" i="17"/>
  <c r="N285" i="17"/>
  <c r="N286" i="17"/>
  <c r="N287" i="17"/>
  <c r="N288" i="17"/>
  <c r="N289" i="17"/>
  <c r="N290" i="17"/>
  <c r="N291" i="17"/>
  <c r="N292" i="17"/>
  <c r="N293" i="17"/>
  <c r="N294" i="17"/>
  <c r="N295" i="17"/>
  <c r="N284" i="17"/>
  <c r="K285" i="17"/>
  <c r="K286" i="17"/>
  <c r="K287" i="17"/>
  <c r="K288" i="17"/>
  <c r="K289" i="17"/>
  <c r="K290" i="17"/>
  <c r="K291" i="17"/>
  <c r="K292" i="17"/>
  <c r="K293" i="17"/>
  <c r="K294" i="17"/>
  <c r="K295" i="17"/>
  <c r="K284" i="17"/>
  <c r="N281" i="17"/>
  <c r="N282" i="17"/>
  <c r="N280" i="17"/>
  <c r="K281" i="17"/>
  <c r="K282" i="17"/>
  <c r="K280" i="17"/>
  <c r="N278" i="17"/>
  <c r="N277" i="17"/>
  <c r="K278" i="17"/>
  <c r="K277" i="17"/>
  <c r="N275" i="17"/>
  <c r="N274" i="17"/>
  <c r="K275" i="17"/>
  <c r="K274" i="17"/>
  <c r="N262" i="17"/>
  <c r="N263" i="17"/>
  <c r="N264" i="17"/>
  <c r="N265" i="17"/>
  <c r="N266" i="17"/>
  <c r="N267" i="17"/>
  <c r="N268" i="17"/>
  <c r="N269" i="17"/>
  <c r="N270" i="17"/>
  <c r="N271" i="17"/>
  <c r="N272" i="17"/>
  <c r="N261" i="17"/>
  <c r="K262" i="17"/>
  <c r="K263" i="17"/>
  <c r="K264" i="17"/>
  <c r="K265" i="17"/>
  <c r="K266" i="17"/>
  <c r="K267" i="17"/>
  <c r="K268" i="17"/>
  <c r="K269" i="17"/>
  <c r="K270" i="17"/>
  <c r="K271" i="17"/>
  <c r="K272" i="17"/>
  <c r="K261" i="17"/>
  <c r="N258" i="17"/>
  <c r="N259" i="17"/>
  <c r="N257" i="17"/>
  <c r="K258" i="17"/>
  <c r="K259" i="17"/>
  <c r="K257" i="17"/>
  <c r="N255" i="17"/>
  <c r="N254" i="17"/>
  <c r="K255" i="17"/>
  <c r="K254" i="17"/>
  <c r="N239" i="17"/>
  <c r="N240" i="17"/>
  <c r="N241" i="17"/>
  <c r="N242" i="17"/>
  <c r="N243" i="17"/>
  <c r="N244" i="17"/>
  <c r="N245" i="17"/>
  <c r="N246" i="17"/>
  <c r="N247" i="17"/>
  <c r="N248" i="17"/>
  <c r="N249" i="17"/>
  <c r="N238" i="17"/>
  <c r="K239" i="17"/>
  <c r="K240" i="17"/>
  <c r="K241" i="17"/>
  <c r="K242" i="17"/>
  <c r="K243" i="17"/>
  <c r="K244" i="17"/>
  <c r="K245" i="17"/>
  <c r="K246" i="17"/>
  <c r="K247" i="17"/>
  <c r="K248" i="17"/>
  <c r="K249" i="17"/>
  <c r="K238" i="17"/>
  <c r="N252" i="17"/>
  <c r="N251" i="17"/>
  <c r="K252" i="17"/>
  <c r="K251" i="17"/>
  <c r="N235" i="17"/>
  <c r="N236" i="17"/>
  <c r="N234" i="17"/>
  <c r="K235" i="17"/>
  <c r="K236" i="17"/>
  <c r="K234" i="17"/>
  <c r="N232" i="17"/>
  <c r="N231" i="17"/>
  <c r="K232" i="17"/>
  <c r="K231" i="17"/>
  <c r="N229" i="17"/>
  <c r="N228" i="17"/>
  <c r="K229" i="17"/>
  <c r="K228" i="17"/>
  <c r="N216" i="17"/>
  <c r="N217" i="17"/>
  <c r="N218" i="17"/>
  <c r="N219" i="17"/>
  <c r="N220" i="17"/>
  <c r="N221" i="17"/>
  <c r="N222" i="17"/>
  <c r="N223" i="17"/>
  <c r="N224" i="17"/>
  <c r="N225" i="17"/>
  <c r="N226" i="17"/>
  <c r="N215" i="17"/>
  <c r="K216" i="17"/>
  <c r="K217" i="17"/>
  <c r="K218" i="17"/>
  <c r="K219" i="17"/>
  <c r="K220" i="17"/>
  <c r="K221" i="17"/>
  <c r="K222" i="17"/>
  <c r="K223" i="17"/>
  <c r="K224" i="17"/>
  <c r="K225" i="17"/>
  <c r="K226" i="17"/>
  <c r="K215" i="17"/>
  <c r="N212" i="17"/>
  <c r="N213" i="17"/>
  <c r="N211" i="17"/>
  <c r="K212" i="17"/>
  <c r="K213" i="17"/>
  <c r="K211" i="17"/>
  <c r="N22" i="17"/>
  <c r="N21" i="17"/>
  <c r="K22" i="17"/>
  <c r="K21" i="17"/>
  <c r="N18" i="17"/>
  <c r="N19" i="17"/>
  <c r="N17" i="17"/>
  <c r="K18" i="17"/>
  <c r="K19" i="17"/>
  <c r="K17" i="17"/>
  <c r="N11" i="17"/>
  <c r="N12" i="17"/>
  <c r="N13" i="17"/>
  <c r="N14" i="17"/>
  <c r="N15" i="17"/>
  <c r="N10" i="17"/>
  <c r="K11" i="17"/>
  <c r="K12" i="17"/>
  <c r="K13" i="17"/>
  <c r="K14" i="17"/>
  <c r="K15" i="17"/>
  <c r="K10" i="17"/>
  <c r="I1112" i="17"/>
  <c r="I1110" i="17"/>
  <c r="I1026" i="17"/>
  <c r="I1024" i="17"/>
  <c r="I981" i="17"/>
  <c r="I926" i="17"/>
  <c r="I921" i="17"/>
  <c r="I854" i="17"/>
  <c r="I851" i="17"/>
  <c r="I805" i="17"/>
  <c r="I601" i="17"/>
  <c r="I595" i="17"/>
  <c r="I589" i="17"/>
  <c r="I583" i="17"/>
  <c r="I577" i="17"/>
  <c r="I573" i="17"/>
  <c r="I302" i="17"/>
  <c r="I299" i="17"/>
  <c r="I296" i="17"/>
  <c r="I283" i="17"/>
  <c r="I237" i="17"/>
  <c r="I250" i="17"/>
  <c r="I253" i="17"/>
  <c r="I256" i="17"/>
  <c r="I260" i="17"/>
  <c r="I273" i="17"/>
  <c r="I276" i="17"/>
  <c r="I279" i="17"/>
  <c r="O297" i="17" l="1"/>
  <c r="O540" i="17"/>
  <c r="O800" i="17"/>
  <c r="O1102" i="17"/>
  <c r="O1103" i="17" s="1"/>
  <c r="O568" i="17"/>
  <c r="O588" i="17"/>
  <c r="O600" i="17"/>
  <c r="O972" i="17"/>
  <c r="O980" i="17"/>
  <c r="O1009" i="17"/>
  <c r="O1011" i="17"/>
  <c r="O1013" i="17"/>
  <c r="O1108" i="17"/>
  <c r="O1104" i="17"/>
  <c r="O1106" i="17"/>
  <c r="O538" i="17"/>
  <c r="O853" i="17"/>
  <c r="O1100" i="17"/>
  <c r="O1096" i="17"/>
  <c r="O1098" i="17"/>
  <c r="O13" i="17"/>
  <c r="O15" i="17"/>
  <c r="O11" i="17"/>
  <c r="O258" i="17"/>
  <c r="O295" i="17"/>
  <c r="O263" i="17"/>
  <c r="O257" i="17"/>
  <c r="O570" i="17"/>
  <c r="O259" i="17"/>
  <c r="O286" i="17"/>
  <c r="O547" i="17"/>
  <c r="O558" i="17"/>
  <c r="O559" i="17"/>
  <c r="O582" i="17"/>
  <c r="O594" i="17"/>
  <c r="O974" i="17"/>
  <c r="O294" i="17"/>
  <c r="O12" i="17"/>
  <c r="O18" i="17"/>
  <c r="O271" i="17"/>
  <c r="O280" i="17"/>
  <c r="O287" i="17"/>
  <c r="O301" i="17"/>
  <c r="O550" i="17"/>
  <c r="O552" i="17"/>
  <c r="O553" i="17"/>
  <c r="O567" i="17"/>
  <c r="O572" i="17"/>
  <c r="O584" i="17"/>
  <c r="O585" i="17"/>
  <c r="O596" i="17"/>
  <c r="O597" i="17"/>
  <c r="O803" i="17"/>
  <c r="O840" i="17"/>
  <c r="O845" i="17"/>
  <c r="O976" i="17"/>
  <c r="O977" i="17"/>
  <c r="O1012" i="17"/>
  <c r="O1023" i="17"/>
  <c r="O1019" i="17"/>
  <c r="O1021" i="17"/>
  <c r="O1111" i="17"/>
  <c r="O1112" i="17" s="1"/>
  <c r="O212" i="17"/>
  <c r="O234" i="17"/>
  <c r="O281" i="17"/>
  <c r="O546" i="17"/>
  <c r="O556" i="17"/>
  <c r="O564" i="17"/>
  <c r="O565" i="17"/>
  <c r="O587" i="17"/>
  <c r="O599" i="17"/>
  <c r="O802" i="17"/>
  <c r="O979" i="17"/>
  <c r="O290" i="17"/>
  <c r="O10" i="17"/>
  <c r="O14" i="17"/>
  <c r="O274" i="17"/>
  <c r="O844" i="17"/>
  <c r="O852" i="17"/>
  <c r="O272" i="17"/>
  <c r="O268" i="17"/>
  <c r="O264" i="17"/>
  <c r="O284" i="17"/>
  <c r="O292" i="17"/>
  <c r="O288" i="17"/>
  <c r="O849" i="17"/>
  <c r="O909" i="17"/>
  <c r="O914" i="17"/>
  <c r="O919" i="17"/>
  <c r="O924" i="17"/>
  <c r="O19" i="17"/>
  <c r="O235" i="17"/>
  <c r="O267" i="17"/>
  <c r="O282" i="17"/>
  <c r="O291" i="17"/>
  <c r="O542" i="17"/>
  <c r="O574" i="17"/>
  <c r="O578" i="17"/>
  <c r="O579" i="17"/>
  <c r="O593" i="17"/>
  <c r="O799" i="17"/>
  <c r="O839" i="17"/>
  <c r="O848" i="17"/>
  <c r="O908" i="17"/>
  <c r="O913" i="17"/>
  <c r="O918" i="17"/>
  <c r="O923" i="17"/>
  <c r="O973" i="17"/>
  <c r="O978" i="17"/>
  <c r="O1016" i="17"/>
  <c r="O1017" i="17" s="1"/>
  <c r="O232" i="17"/>
  <c r="O251" i="17"/>
  <c r="O266" i="17"/>
  <c r="O275" i="17"/>
  <c r="O842" i="17"/>
  <c r="O847" i="17"/>
  <c r="O907" i="17"/>
  <c r="O912" i="17"/>
  <c r="O917" i="17"/>
  <c r="O922" i="17"/>
  <c r="O1018" i="17"/>
  <c r="O1020" i="17"/>
  <c r="O1022" i="17"/>
  <c r="O1099" i="17"/>
  <c r="O1095" i="17"/>
  <c r="O1097" i="17"/>
  <c r="O1109" i="17"/>
  <c r="O1105" i="17"/>
  <c r="O229" i="17"/>
  <c r="O270" i="17"/>
  <c r="O262" i="17"/>
  <c r="O278" i="17"/>
  <c r="O298" i="17"/>
  <c r="O1107" i="17"/>
  <c r="O231" i="17"/>
  <c r="O261" i="17"/>
  <c r="O269" i="17"/>
  <c r="O265" i="17"/>
  <c r="O277" i="17"/>
  <c r="O293" i="17"/>
  <c r="O289" i="17"/>
  <c r="O285" i="17"/>
  <c r="O300" i="17"/>
  <c r="O539" i="17"/>
  <c r="O543" i="17"/>
  <c r="O555" i="17"/>
  <c r="O562" i="17"/>
  <c r="O571" i="17"/>
  <c r="O575" i="17"/>
  <c r="O581" i="17"/>
  <c r="O590" i="17"/>
  <c r="O591" i="17"/>
  <c r="O798" i="17"/>
  <c r="O804" i="17"/>
  <c r="O841" i="17"/>
  <c r="O850" i="17"/>
  <c r="O910" i="17"/>
  <c r="O915" i="17"/>
  <c r="O920" i="17"/>
  <c r="O925" i="17"/>
  <c r="O970" i="17"/>
  <c r="O971" i="17"/>
  <c r="O1014" i="17"/>
  <c r="O1010" i="17"/>
  <c r="O1025" i="17"/>
  <c r="O1026" i="17" s="1"/>
  <c r="O17" i="17"/>
  <c r="O554" i="17"/>
  <c r="O566" i="17"/>
  <c r="O226" i="17"/>
  <c r="O222" i="17"/>
  <c r="O218" i="17"/>
  <c r="O247" i="17"/>
  <c r="O243" i="17"/>
  <c r="O239" i="17"/>
  <c r="O549" i="17"/>
  <c r="O561" i="17"/>
  <c r="O580" i="17"/>
  <c r="O586" i="17"/>
  <c r="O592" i="17"/>
  <c r="O598" i="17"/>
  <c r="O213" i="17"/>
  <c r="O225" i="17"/>
  <c r="O221" i="17"/>
  <c r="O217" i="17"/>
  <c r="O238" i="17"/>
  <c r="O246" i="17"/>
  <c r="O242" i="17"/>
  <c r="O544" i="17"/>
  <c r="O548" i="17"/>
  <c r="O560" i="17"/>
  <c r="O576" i="17"/>
  <c r="O21" i="17"/>
  <c r="O224" i="17"/>
  <c r="O220" i="17"/>
  <c r="O216" i="17"/>
  <c r="O236" i="17"/>
  <c r="O252" i="17"/>
  <c r="O249" i="17"/>
  <c r="O245" i="17"/>
  <c r="O241" i="17"/>
  <c r="O255" i="17"/>
  <c r="O22" i="17"/>
  <c r="O211" i="17"/>
  <c r="O215" i="17"/>
  <c r="O223" i="17"/>
  <c r="O219" i="17"/>
  <c r="O228" i="17"/>
  <c r="O248" i="17"/>
  <c r="O244" i="17"/>
  <c r="O240" i="17"/>
  <c r="O254" i="17"/>
  <c r="O256" i="17" s="1"/>
  <c r="I569" i="17"/>
  <c r="I801" i="17"/>
  <c r="I843" i="17"/>
  <c r="I846" i="17"/>
  <c r="I1103" i="17"/>
  <c r="I1101" i="17"/>
  <c r="I1017" i="17"/>
  <c r="I1015" i="17"/>
  <c r="I975" i="17"/>
  <c r="I916" i="17"/>
  <c r="I911" i="17"/>
  <c r="O276" i="17" l="1"/>
  <c r="O299" i="17"/>
  <c r="O801" i="17"/>
  <c r="O541" i="17"/>
  <c r="O1101" i="17"/>
  <c r="O854" i="17"/>
  <c r="O230" i="17"/>
  <c r="O577" i="17"/>
  <c r="O916" i="17"/>
  <c r="O851" i="17"/>
  <c r="O296" i="17"/>
  <c r="O237" i="17"/>
  <c r="O23" i="17"/>
  <c r="O975" i="17"/>
  <c r="O911" i="17"/>
  <c r="O302" i="17"/>
  <c r="O1015" i="17"/>
  <c r="O926" i="17"/>
  <c r="O846" i="17"/>
  <c r="O253" i="17"/>
  <c r="O273" i="17"/>
  <c r="O1110" i="17"/>
  <c r="O260" i="17"/>
  <c r="O583" i="17"/>
  <c r="O283" i="17"/>
  <c r="O921" i="17"/>
  <c r="O573" i="17"/>
  <c r="O981" i="17"/>
  <c r="O569" i="17"/>
  <c r="O233" i="17"/>
  <c r="O16" i="17"/>
  <c r="O545" i="17"/>
  <c r="O805" i="17"/>
  <c r="O250" i="17"/>
  <c r="O563" i="17"/>
  <c r="O595" i="17"/>
  <c r="O20" i="17"/>
  <c r="O1024" i="17"/>
  <c r="O227" i="17"/>
  <c r="O551" i="17"/>
  <c r="O589" i="17"/>
  <c r="O557" i="17"/>
  <c r="O601" i="17"/>
  <c r="O843" i="17"/>
  <c r="O279" i="17"/>
  <c r="O214" i="17"/>
  <c r="I233" i="17"/>
  <c r="I563" i="17" l="1"/>
  <c r="I557" i="17"/>
  <c r="I551" i="17"/>
  <c r="I545" i="17"/>
  <c r="I16" i="17" l="1"/>
  <c r="I20" i="17"/>
  <c r="I23" i="17"/>
  <c r="I214" i="17"/>
  <c r="I230" i="17"/>
  <c r="I227" i="17"/>
  <c r="I541" i="17"/>
</calcChain>
</file>

<file path=xl/sharedStrings.xml><?xml version="1.0" encoding="utf-8"?>
<sst xmlns="http://schemas.openxmlformats.org/spreadsheetml/2006/main" count="4889" uniqueCount="122">
  <si>
    <t>ASSOCIAÇÃO PRÓ-GESTÃO DAS ÁGUAS DA BACIA HIDROGRÁFICA DO RIO PARAÍBA DO SUL</t>
  </si>
  <si>
    <t>Rua Elza da Silva Duarte, nº 48 (loja 1A) - Manejo</t>
  </si>
  <si>
    <t>Resende/RJ - CEP 27520-005</t>
  </si>
  <si>
    <t>Estimativa do período a ser realizada</t>
  </si>
  <si>
    <t>Quantidade estimada de reuniões e eventos</t>
  </si>
  <si>
    <t>Reuniões/Eventos</t>
  </si>
  <si>
    <t>Tipo de Serviço (Coffee Break - Simples/Completo)</t>
  </si>
  <si>
    <t>Lote</t>
  </si>
  <si>
    <t>A definir</t>
  </si>
  <si>
    <t>Fevereiro/2018</t>
  </si>
  <si>
    <t>Maio/2018</t>
  </si>
  <si>
    <t>Agosto/2018</t>
  </si>
  <si>
    <t>Dezembro/2018</t>
  </si>
  <si>
    <t>Simples 1</t>
  </si>
  <si>
    <t xml:space="preserve">Simples 2 </t>
  </si>
  <si>
    <t>Completo 2</t>
  </si>
  <si>
    <t>Simples 3</t>
  </si>
  <si>
    <t>Simples 4</t>
  </si>
  <si>
    <t>Completo 4</t>
  </si>
  <si>
    <t>Simples 5</t>
  </si>
  <si>
    <t>Simples 6</t>
  </si>
  <si>
    <t>Valor (R$) - Serviço Simples 3</t>
  </si>
  <si>
    <t>Valor (R$) - Serviço Simples 2</t>
  </si>
  <si>
    <t>2</t>
  </si>
  <si>
    <t>1</t>
  </si>
  <si>
    <t>4</t>
  </si>
  <si>
    <t>Material de Apoio (Tipo)</t>
  </si>
  <si>
    <t xml:space="preserve"> Simples 4</t>
  </si>
  <si>
    <t>5</t>
  </si>
  <si>
    <t xml:space="preserve">Simples 5 </t>
  </si>
  <si>
    <t>Completo 3</t>
  </si>
  <si>
    <t>3</t>
  </si>
  <si>
    <t>Completo 1</t>
  </si>
  <si>
    <t>Valor (R$) - Serviço Completo 2</t>
  </si>
  <si>
    <t>Valor (R$) - Serviço Completo 4</t>
  </si>
  <si>
    <t>Valor (R$) - Serviço Simples 4</t>
  </si>
  <si>
    <t>Valor (R$) - Serviço Simples 1</t>
  </si>
  <si>
    <t>Valor (R$) - Serviço Completo 1</t>
  </si>
  <si>
    <t>Valor (R$) - Serviço Simples 6</t>
  </si>
  <si>
    <t>Valor (R$) - Serviço Completo 3</t>
  </si>
  <si>
    <t>Valor (R$) - Serviço Simples 5</t>
  </si>
  <si>
    <t>Completo 5</t>
  </si>
  <si>
    <t>Valor (R$) - Serviço Completo 5</t>
  </si>
  <si>
    <t>-</t>
  </si>
  <si>
    <t>Total de participantes</t>
  </si>
  <si>
    <t>Valor Unitário (R$) - Sede da AGEVAP/Comitê</t>
  </si>
  <si>
    <t>Valor Total (R$) - Sede da AGEVAP/Comitê</t>
  </si>
  <si>
    <t>Distância KM (Ida e volta)</t>
  </si>
  <si>
    <t>Valor Unitário (R$) - Distância KM</t>
  </si>
  <si>
    <t>Valor Total (R$) - Distância KM</t>
  </si>
  <si>
    <t>Subtotal</t>
  </si>
  <si>
    <t>Médio Paraíba do Sul/ Local: Volta Redonda/RJ</t>
  </si>
  <si>
    <t>Médio Paraíba do Sul/ Local: a ser definido</t>
  </si>
  <si>
    <t>CEIVAP/                                        Local: Resende/RJ</t>
  </si>
  <si>
    <t>AGEVAP/                                     Local: Rio de Janeiro/RJ</t>
  </si>
  <si>
    <t>CEIVAP/                                        Local: Rio de Janeiro/RJ</t>
  </si>
  <si>
    <t>AGEVAP/                                         Local: Resende/RJ</t>
  </si>
  <si>
    <t>AGEVAP/                                     Local: São Paulo/SP</t>
  </si>
  <si>
    <t>CEIVAP/                                        Local: São Paulo/SP</t>
  </si>
  <si>
    <t>AGEVAP/                                     Local: Belo Horizonte/MG</t>
  </si>
  <si>
    <t>CEIVAP/                                        Local: Belo Horizonte/MG</t>
  </si>
  <si>
    <t>Piabanha/                                        Local: a ser definido</t>
  </si>
  <si>
    <t>Piabanha/                            Local: Petrópolis/RJ</t>
  </si>
  <si>
    <t>Rio dois Rios/                                Local: Nova Friburgo/RJ</t>
  </si>
  <si>
    <t>Rio dois Rios/                                Local: a ser definido</t>
  </si>
  <si>
    <t>Baixo Paraíba do Sul e Itabapoana/                                     Local: Campos dos Goytacazes/RJ</t>
  </si>
  <si>
    <t>Baixo Paraíba do Sul e Itabapoana/                                     Local: a ser definido</t>
  </si>
  <si>
    <t>Guandu/                                  Local: Seropédica/RJ</t>
  </si>
  <si>
    <t>Guandu/                                  Local: a ser definido</t>
  </si>
  <si>
    <t>Preto e Paraibuna - PS1/                          Local: Juiz de Fora/MG</t>
  </si>
  <si>
    <t>Preto e Paraibuna - PS1/                          Local: a ser definido</t>
  </si>
  <si>
    <t>Pomba e Muriaé (COMPÉ) - PS2/                    Local: a ser definido</t>
  </si>
  <si>
    <t>Pomba e Muriaé (COMPÉ) - PS2/                      Local: Guarani/MG</t>
  </si>
  <si>
    <t>ValorTotal - Serviço de Coffee Break + Distância KM</t>
  </si>
  <si>
    <t>Telefax: (24) 3355-8389</t>
  </si>
  <si>
    <t>Quero Mais Festas</t>
  </si>
  <si>
    <t>Empresa</t>
  </si>
  <si>
    <t>Villa Rica Buffet</t>
  </si>
  <si>
    <t>Lena Buffet</t>
  </si>
  <si>
    <t>Palmila Buffet</t>
  </si>
  <si>
    <t>AGEVAP/                 Comitê</t>
  </si>
  <si>
    <t>Fissahê Buffet</t>
  </si>
  <si>
    <t>Catharinas Buffet</t>
  </si>
  <si>
    <t>André Camões</t>
  </si>
  <si>
    <t>Valor Médio</t>
  </si>
  <si>
    <t>Queiroz e Filhos</t>
  </si>
  <si>
    <t>AGEVAP Resende</t>
  </si>
  <si>
    <t>AGEVAP Rio de Janeiro</t>
  </si>
  <si>
    <t>AGEVAP São Paulo</t>
  </si>
  <si>
    <t>AGEVAP Belo Horizonte</t>
  </si>
  <si>
    <t>MPS Volta Redonda</t>
  </si>
  <si>
    <t>MPS a definir</t>
  </si>
  <si>
    <t>CEIVAP Resende</t>
  </si>
  <si>
    <t>CEIVAP Rio de Janeiro</t>
  </si>
  <si>
    <t>CEIVAP São Paulo</t>
  </si>
  <si>
    <t>CEIVAP Belo Horizonte</t>
  </si>
  <si>
    <t>Piabanha Petrópolis</t>
  </si>
  <si>
    <t>Piabanha a definir</t>
  </si>
  <si>
    <t>R2R Nova Friburgo</t>
  </si>
  <si>
    <t>R2R a definir</t>
  </si>
  <si>
    <t>BPSI Campos</t>
  </si>
  <si>
    <t>BPSI a definir</t>
  </si>
  <si>
    <t>Guandu Seropédica</t>
  </si>
  <si>
    <t>Guandu a definir</t>
  </si>
  <si>
    <t>PS1 Juiz de Fora</t>
  </si>
  <si>
    <t>PS1 a definir</t>
  </si>
  <si>
    <t>PS2 Guarani</t>
  </si>
  <si>
    <t>PS2 a definir</t>
  </si>
  <si>
    <t>Local</t>
  </si>
  <si>
    <t>Valor</t>
  </si>
  <si>
    <t>Quantidade total de reuniões</t>
  </si>
  <si>
    <t>Tabela de Preços 2018</t>
  </si>
  <si>
    <t xml:space="preserve">Médio Paraíba do Sul </t>
  </si>
  <si>
    <t xml:space="preserve">Piabanha </t>
  </si>
  <si>
    <t xml:space="preserve">Baixo Paraíba do Sul e Itabapoana </t>
  </si>
  <si>
    <t xml:space="preserve">AGEVAP </t>
  </si>
  <si>
    <t xml:space="preserve">CEIVAP </t>
  </si>
  <si>
    <t xml:space="preserve">Guandu </t>
  </si>
  <si>
    <t xml:space="preserve">Preto e Paraibuna - PS1 </t>
  </si>
  <si>
    <t xml:space="preserve">Pomba e Muriaé (COMPÉ) - PS2 </t>
  </si>
  <si>
    <t xml:space="preserve">Valor total do Lote </t>
  </si>
  <si>
    <t>Valor Global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</si>
</sst>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 #,##0.00_-;\-&quot;R$&quot;\ * #,##0.00_-;_-&quot;R$&quot;\ * &quot;-&quot;??_-;_-@_-"/>
  </numFmts>
  <fonts count="13" x14ac:knownFonts="1">
    <font>
      <sz val="10"/>
      <name val="Arial"/>
    </font>
    <font>
      <sz val="14"/>
      <name val="Arial"/>
      <family val="2"/>
    </font>
    <font>
      <sz val="10"/>
      <name val="Arial"/>
      <family val="2"/>
    </font>
    <font>
      <sz val="10"/>
      <name val="Arial"/>
      <family val="2"/>
    </font>
    <font>
      <sz val="10"/>
      <color rgb="FF000000"/>
      <name val="Verdana"/>
      <family val="2"/>
    </font>
    <font>
      <b/>
      <sz val="11"/>
      <color rgb="FF0070C0"/>
      <name val="Calibri"/>
      <family val="2"/>
      <scheme val="minor"/>
    </font>
    <font>
      <b/>
      <sz val="12"/>
      <name val="Arial"/>
      <family val="2"/>
    </font>
    <font>
      <sz val="12"/>
      <color rgb="FF000000"/>
      <name val="Arial"/>
      <family val="2"/>
    </font>
    <font>
      <b/>
      <sz val="12"/>
      <color rgb="FF000000"/>
      <name val="Arial"/>
      <family val="2"/>
    </font>
    <font>
      <sz val="12"/>
      <name val="Arial"/>
      <family val="2"/>
    </font>
    <font>
      <b/>
      <sz val="12"/>
      <color theme="0"/>
      <name val="Arial"/>
      <family val="2"/>
    </font>
    <font>
      <b/>
      <sz val="16"/>
      <color theme="3" tint="-0.249977111117893"/>
      <name val="Calibri"/>
      <family val="2"/>
      <scheme val="minor"/>
    </font>
    <font>
      <sz val="12"/>
      <color theme="0" tint="-4.9989318521683403E-2"/>
      <name val="Arial"/>
      <family val="2"/>
    </font>
  </fonts>
  <fills count="14">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3" tint="-0.499984740745262"/>
        <bgColor indexed="64"/>
      </patternFill>
    </fill>
    <fill>
      <patternFill patternType="solid">
        <fgColor theme="4" tint="-0.499984740745262"/>
        <bgColor indexed="64"/>
      </patternFill>
    </fill>
    <fill>
      <patternFill patternType="solid">
        <fgColor theme="0"/>
        <bgColor indexed="64"/>
      </patternFill>
    </fill>
  </fills>
  <borders count="51">
    <border>
      <left/>
      <right/>
      <top/>
      <bottom/>
      <diagonal/>
    </border>
    <border>
      <left/>
      <right/>
      <top/>
      <bottom style="medium">
        <color rgb="FF548DD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rgb="FF548DD4"/>
      </top>
      <bottom/>
      <diagonal/>
    </border>
  </borders>
  <cellStyleXfs count="3">
    <xf numFmtId="0" fontId="0" fillId="0" borderId="0"/>
    <xf numFmtId="44" fontId="2" fillId="0" borderId="0" applyFont="0" applyFill="0" applyBorder="0" applyAlignment="0" applyProtection="0"/>
    <xf numFmtId="44" fontId="3" fillId="0" borderId="0" applyFont="0" applyFill="0" applyBorder="0" applyAlignment="0" applyProtection="0"/>
  </cellStyleXfs>
  <cellXfs count="671">
    <xf numFmtId="0" fontId="0" fillId="0" borderId="0" xfId="0"/>
    <xf numFmtId="0" fontId="0" fillId="0" borderId="0" xfId="0" applyAlignment="1">
      <alignment horizontal="center" vertical="center"/>
    </xf>
    <xf numFmtId="0" fontId="0" fillId="0" borderId="0" xfId="0"/>
    <xf numFmtId="0" fontId="0" fillId="0" borderId="0" xfId="0" applyFill="1"/>
    <xf numFmtId="0" fontId="3" fillId="0" borderId="0" xfId="0" applyFont="1" applyAlignment="1">
      <alignment horizontal="center" vertical="center"/>
    </xf>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wrapText="1"/>
    </xf>
    <xf numFmtId="49" fontId="7" fillId="6" borderId="2" xfId="0" applyNumberFormat="1" applyFont="1" applyFill="1" applyBorder="1" applyAlignment="1">
      <alignment horizontal="center" vertical="center" wrapText="1"/>
    </xf>
    <xf numFmtId="1" fontId="7" fillId="6" borderId="2" xfId="0" applyNumberFormat="1" applyFont="1" applyFill="1" applyBorder="1" applyAlignment="1">
      <alignment horizontal="center" vertical="center" wrapText="1"/>
    </xf>
    <xf numFmtId="44" fontId="7" fillId="6" borderId="2" xfId="1" applyFont="1" applyFill="1" applyBorder="1" applyAlignment="1">
      <alignment horizontal="center" vertical="center" wrapText="1"/>
    </xf>
    <xf numFmtId="0" fontId="7" fillId="6" borderId="2" xfId="0" applyNumberFormat="1" applyFont="1" applyFill="1" applyBorder="1" applyAlignment="1">
      <alignment horizontal="center" vertical="center" wrapText="1"/>
    </xf>
    <xf numFmtId="49" fontId="7" fillId="7" borderId="2" xfId="0" applyNumberFormat="1" applyFont="1" applyFill="1" applyBorder="1" applyAlignment="1">
      <alignment horizontal="center" vertical="center" wrapText="1"/>
    </xf>
    <xf numFmtId="1" fontId="7" fillId="7" borderId="2" xfId="0" applyNumberFormat="1" applyFont="1" applyFill="1" applyBorder="1" applyAlignment="1">
      <alignment horizontal="center" vertical="center" wrapText="1"/>
    </xf>
    <xf numFmtId="44" fontId="7" fillId="7" borderId="2" xfId="1" applyFont="1" applyFill="1" applyBorder="1" applyAlignment="1">
      <alignment horizontal="center" vertical="center" wrapText="1"/>
    </xf>
    <xf numFmtId="0" fontId="7" fillId="7" borderId="2" xfId="0" applyNumberFormat="1" applyFont="1" applyFill="1" applyBorder="1" applyAlignment="1">
      <alignment horizontal="center" vertical="center" wrapText="1"/>
    </xf>
    <xf numFmtId="14" fontId="7" fillId="7" borderId="2" xfId="0" applyNumberFormat="1" applyFont="1" applyFill="1" applyBorder="1" applyAlignment="1">
      <alignment horizontal="center" vertical="center" wrapText="1"/>
    </xf>
    <xf numFmtId="14" fontId="7" fillId="6" borderId="2" xfId="0" applyNumberFormat="1" applyFont="1" applyFill="1" applyBorder="1" applyAlignment="1">
      <alignment horizontal="center" vertical="center" wrapText="1"/>
    </xf>
    <xf numFmtId="49" fontId="7" fillId="4" borderId="2" xfId="0" applyNumberFormat="1" applyFont="1" applyFill="1" applyBorder="1" applyAlignment="1">
      <alignment horizontal="center" vertical="center" wrapText="1"/>
    </xf>
    <xf numFmtId="1" fontId="7" fillId="4" borderId="2" xfId="0" applyNumberFormat="1" applyFont="1" applyFill="1" applyBorder="1" applyAlignment="1">
      <alignment horizontal="center" vertical="center" wrapText="1"/>
    </xf>
    <xf numFmtId="44" fontId="7" fillId="4" borderId="2" xfId="1" applyFont="1" applyFill="1" applyBorder="1" applyAlignment="1">
      <alignment horizontal="center" vertical="center" wrapText="1"/>
    </xf>
    <xf numFmtId="49" fontId="7" fillId="8" borderId="2" xfId="0" applyNumberFormat="1" applyFont="1" applyFill="1" applyBorder="1" applyAlignment="1">
      <alignment horizontal="center" vertical="center" wrapText="1"/>
    </xf>
    <xf numFmtId="1" fontId="7" fillId="8" borderId="2" xfId="0" applyNumberFormat="1" applyFont="1" applyFill="1" applyBorder="1" applyAlignment="1">
      <alignment horizontal="center" vertical="center" wrapText="1"/>
    </xf>
    <xf numFmtId="44" fontId="7" fillId="8" borderId="2" xfId="1" applyFont="1" applyFill="1" applyBorder="1" applyAlignment="1">
      <alignment horizontal="center" vertical="center" wrapText="1"/>
    </xf>
    <xf numFmtId="49" fontId="7" fillId="9" borderId="2" xfId="0" applyNumberFormat="1" applyFont="1" applyFill="1" applyBorder="1" applyAlignment="1">
      <alignment horizontal="center" vertical="center" wrapText="1"/>
    </xf>
    <xf numFmtId="1" fontId="7" fillId="9" borderId="2" xfId="0" applyNumberFormat="1" applyFont="1" applyFill="1" applyBorder="1" applyAlignment="1">
      <alignment horizontal="center" vertical="center" wrapText="1"/>
    </xf>
    <xf numFmtId="44" fontId="7" fillId="9" borderId="2" xfId="1" applyFont="1" applyFill="1" applyBorder="1" applyAlignment="1">
      <alignment horizontal="center" vertical="center" wrapText="1"/>
    </xf>
    <xf numFmtId="1" fontId="7" fillId="2" borderId="2" xfId="0" applyNumberFormat="1" applyFont="1" applyFill="1" applyBorder="1" applyAlignment="1">
      <alignment horizontal="center" vertical="center" wrapText="1"/>
    </xf>
    <xf numFmtId="44" fontId="7" fillId="2" borderId="2" xfId="1" applyFont="1" applyFill="1" applyBorder="1" applyAlignment="1">
      <alignment horizontal="center" vertical="center" wrapText="1"/>
    </xf>
    <xf numFmtId="1" fontId="7" fillId="3" borderId="2" xfId="0" applyNumberFormat="1" applyFont="1" applyFill="1" applyBorder="1" applyAlignment="1">
      <alignment horizontal="center" vertical="center" wrapText="1"/>
    </xf>
    <xf numFmtId="44" fontId="7" fillId="3" borderId="2" xfId="1" applyFont="1" applyFill="1" applyBorder="1" applyAlignment="1">
      <alignment horizontal="center" vertical="center" wrapText="1"/>
    </xf>
    <xf numFmtId="49" fontId="7" fillId="5" borderId="2" xfId="0" applyNumberFormat="1" applyFont="1" applyFill="1" applyBorder="1" applyAlignment="1">
      <alignment horizontal="center" vertical="center" wrapText="1"/>
    </xf>
    <xf numFmtId="1" fontId="7" fillId="5" borderId="2" xfId="0" applyNumberFormat="1" applyFont="1" applyFill="1" applyBorder="1" applyAlignment="1">
      <alignment horizontal="center" vertical="center" wrapText="1"/>
    </xf>
    <xf numFmtId="44" fontId="7" fillId="5" borderId="2" xfId="1" applyFont="1" applyFill="1" applyBorder="1" applyAlignment="1">
      <alignment horizontal="center" vertical="center" wrapText="1"/>
    </xf>
    <xf numFmtId="0" fontId="7" fillId="5" borderId="2" xfId="0" applyNumberFormat="1" applyFont="1" applyFill="1" applyBorder="1" applyAlignment="1">
      <alignment horizontal="center" vertical="center" wrapText="1"/>
    </xf>
    <xf numFmtId="0" fontId="7" fillId="5" borderId="2" xfId="0" applyFont="1" applyFill="1" applyBorder="1" applyAlignment="1">
      <alignment horizontal="center" vertical="center" wrapText="1"/>
    </xf>
    <xf numFmtId="14" fontId="7" fillId="5" borderId="2" xfId="0" applyNumberFormat="1" applyFont="1" applyFill="1" applyBorder="1" applyAlignment="1">
      <alignment horizontal="center" vertical="center" wrapText="1"/>
    </xf>
    <xf numFmtId="14" fontId="7" fillId="2" borderId="2" xfId="0" applyNumberFormat="1"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49" fontId="9" fillId="6" borderId="2" xfId="0" applyNumberFormat="1" applyFont="1" applyFill="1" applyBorder="1" applyAlignment="1">
      <alignment horizontal="center" vertical="center" wrapText="1"/>
    </xf>
    <xf numFmtId="1" fontId="9" fillId="6" borderId="2" xfId="0" applyNumberFormat="1" applyFont="1" applyFill="1" applyBorder="1" applyAlignment="1">
      <alignment horizontal="center" vertical="center" wrapText="1"/>
    </xf>
    <xf numFmtId="44" fontId="9" fillId="6" borderId="2" xfId="1" applyFont="1" applyFill="1" applyBorder="1" applyAlignment="1">
      <alignment horizontal="center" vertical="center" wrapText="1"/>
    </xf>
    <xf numFmtId="0" fontId="9" fillId="6" borderId="2" xfId="0" applyNumberFormat="1" applyFont="1" applyFill="1" applyBorder="1" applyAlignment="1">
      <alignment horizontal="center" vertical="center" wrapText="1"/>
    </xf>
    <xf numFmtId="49" fontId="9" fillId="5" borderId="2" xfId="0" applyNumberFormat="1" applyFont="1" applyFill="1" applyBorder="1" applyAlignment="1">
      <alignment horizontal="center" vertical="center" wrapText="1"/>
    </xf>
    <xf numFmtId="1" fontId="9" fillId="5" borderId="2" xfId="0" applyNumberFormat="1" applyFont="1" applyFill="1" applyBorder="1" applyAlignment="1">
      <alignment horizontal="center" vertical="center" wrapText="1"/>
    </xf>
    <xf numFmtId="44" fontId="9" fillId="5" borderId="2" xfId="1" applyFont="1" applyFill="1" applyBorder="1" applyAlignment="1">
      <alignment horizontal="center" vertical="center" wrapText="1"/>
    </xf>
    <xf numFmtId="0" fontId="9" fillId="5" borderId="2" xfId="0" applyNumberFormat="1" applyFont="1" applyFill="1" applyBorder="1" applyAlignment="1">
      <alignment horizontal="center" vertical="center" wrapText="1"/>
    </xf>
    <xf numFmtId="49" fontId="9" fillId="7" borderId="2" xfId="0" applyNumberFormat="1" applyFont="1" applyFill="1" applyBorder="1" applyAlignment="1">
      <alignment horizontal="center" vertical="center" wrapText="1"/>
    </xf>
    <xf numFmtId="1" fontId="9" fillId="7" borderId="2" xfId="0" applyNumberFormat="1" applyFont="1" applyFill="1" applyBorder="1" applyAlignment="1">
      <alignment horizontal="center" vertical="center" wrapText="1"/>
    </xf>
    <xf numFmtId="0" fontId="9" fillId="7" borderId="2" xfId="0" applyNumberFormat="1" applyFont="1" applyFill="1" applyBorder="1" applyAlignment="1">
      <alignment horizontal="center" vertical="center" wrapText="1"/>
    </xf>
    <xf numFmtId="44" fontId="7" fillId="6" borderId="10" xfId="1" applyFont="1" applyFill="1" applyBorder="1" applyAlignment="1">
      <alignment horizontal="center" vertical="center" wrapText="1"/>
    </xf>
    <xf numFmtId="44" fontId="7" fillId="4" borderId="10" xfId="1" applyFont="1" applyFill="1" applyBorder="1" applyAlignment="1">
      <alignment horizontal="center" vertical="center" wrapText="1"/>
    </xf>
    <xf numFmtId="44" fontId="7" fillId="5" borderId="10" xfId="1" applyFont="1" applyFill="1" applyBorder="1" applyAlignment="1">
      <alignment horizontal="center" vertical="center" wrapText="1"/>
    </xf>
    <xf numFmtId="44" fontId="7" fillId="7" borderId="10" xfId="1" applyFont="1" applyFill="1" applyBorder="1" applyAlignment="1">
      <alignment horizontal="center" vertical="center" wrapText="1"/>
    </xf>
    <xf numFmtId="44" fontId="7" fillId="8" borderId="10" xfId="1" applyFont="1" applyFill="1" applyBorder="1" applyAlignment="1">
      <alignment horizontal="center" vertical="center" wrapText="1"/>
    </xf>
    <xf numFmtId="44" fontId="7" fillId="9" borderId="10" xfId="1" applyFont="1" applyFill="1" applyBorder="1" applyAlignment="1">
      <alignment horizontal="center" vertical="center" wrapText="1"/>
    </xf>
    <xf numFmtId="44" fontId="7" fillId="2" borderId="10" xfId="1" applyFont="1" applyFill="1" applyBorder="1" applyAlignment="1">
      <alignment horizontal="center" vertical="center" wrapText="1"/>
    </xf>
    <xf numFmtId="44" fontId="7" fillId="3" borderId="10" xfId="1" applyFont="1" applyFill="1" applyBorder="1" applyAlignment="1">
      <alignment horizontal="center" vertical="center" wrapText="1"/>
    </xf>
    <xf numFmtId="49" fontId="7" fillId="6" borderId="17" xfId="0" applyNumberFormat="1" applyFont="1" applyFill="1" applyBorder="1" applyAlignment="1">
      <alignment horizontal="center" vertical="center" wrapText="1"/>
    </xf>
    <xf numFmtId="1" fontId="7" fillId="6" borderId="17" xfId="0" applyNumberFormat="1" applyFont="1" applyFill="1" applyBorder="1" applyAlignment="1">
      <alignment horizontal="center" vertical="center" wrapText="1"/>
    </xf>
    <xf numFmtId="44" fontId="7" fillId="6" borderId="17" xfId="1" applyFont="1" applyFill="1" applyBorder="1" applyAlignment="1">
      <alignment horizontal="center" vertical="center" wrapText="1"/>
    </xf>
    <xf numFmtId="44" fontId="7" fillId="6" borderId="18" xfId="1" applyFont="1" applyFill="1" applyBorder="1" applyAlignment="1">
      <alignment horizontal="center" vertical="center" wrapText="1"/>
    </xf>
    <xf numFmtId="49" fontId="7" fillId="5" borderId="7" xfId="0" applyNumberFormat="1" applyFont="1" applyFill="1" applyBorder="1" applyAlignment="1">
      <alignment horizontal="center" vertical="center" wrapText="1"/>
    </xf>
    <xf numFmtId="1" fontId="7" fillId="5" borderId="7" xfId="0" applyNumberFormat="1" applyFont="1" applyFill="1" applyBorder="1" applyAlignment="1">
      <alignment horizontal="center" vertical="center" wrapText="1"/>
    </xf>
    <xf numFmtId="44" fontId="7" fillId="5" borderId="7" xfId="1" applyFont="1" applyFill="1" applyBorder="1" applyAlignment="1">
      <alignment horizontal="center" vertical="center" wrapText="1"/>
    </xf>
    <xf numFmtId="44" fontId="7" fillId="5" borderId="8" xfId="1" applyFont="1" applyFill="1" applyBorder="1" applyAlignment="1">
      <alignment horizontal="center" vertical="center" wrapText="1"/>
    </xf>
    <xf numFmtId="1" fontId="8" fillId="5" borderId="14" xfId="0" applyNumberFormat="1" applyFont="1" applyFill="1" applyBorder="1" applyAlignment="1">
      <alignment horizontal="center" vertical="center" wrapText="1"/>
    </xf>
    <xf numFmtId="44" fontId="8" fillId="5" borderId="14" xfId="1" applyFont="1" applyFill="1" applyBorder="1" applyAlignment="1">
      <alignment horizontal="center" vertical="center" wrapText="1"/>
    </xf>
    <xf numFmtId="44" fontId="8" fillId="5" borderId="14" xfId="1" applyFont="1" applyFill="1" applyBorder="1" applyAlignment="1">
      <alignment horizontal="right" vertical="center" wrapText="1"/>
    </xf>
    <xf numFmtId="44" fontId="8" fillId="5" borderId="15" xfId="1" applyFont="1" applyFill="1" applyBorder="1" applyAlignment="1">
      <alignment horizontal="center" vertical="center" wrapText="1"/>
    </xf>
    <xf numFmtId="49" fontId="7" fillId="6" borderId="7" xfId="0" applyNumberFormat="1" applyFont="1" applyFill="1" applyBorder="1" applyAlignment="1">
      <alignment horizontal="center" vertical="center" wrapText="1"/>
    </xf>
    <xf numFmtId="1" fontId="7" fillId="6" borderId="7" xfId="0" applyNumberFormat="1" applyFont="1" applyFill="1" applyBorder="1" applyAlignment="1">
      <alignment horizontal="center" vertical="center" wrapText="1"/>
    </xf>
    <xf numFmtId="44" fontId="7" fillId="6" borderId="7" xfId="1" applyFont="1" applyFill="1" applyBorder="1" applyAlignment="1">
      <alignment horizontal="center" vertical="center" wrapText="1"/>
    </xf>
    <xf numFmtId="44" fontId="7" fillId="6" borderId="8" xfId="1" applyFont="1" applyFill="1" applyBorder="1" applyAlignment="1">
      <alignment horizontal="center" vertical="center" wrapText="1"/>
    </xf>
    <xf numFmtId="49" fontId="7" fillId="4" borderId="7" xfId="0" applyNumberFormat="1" applyFont="1" applyFill="1" applyBorder="1" applyAlignment="1">
      <alignment horizontal="center" vertical="center" wrapText="1"/>
    </xf>
    <xf numFmtId="1" fontId="7" fillId="4" borderId="7" xfId="0" applyNumberFormat="1" applyFont="1" applyFill="1" applyBorder="1" applyAlignment="1">
      <alignment horizontal="center" vertical="center" wrapText="1"/>
    </xf>
    <xf numFmtId="44" fontId="7" fillId="4" borderId="7" xfId="1" applyFont="1" applyFill="1" applyBorder="1" applyAlignment="1">
      <alignment horizontal="center" vertical="center" wrapText="1"/>
    </xf>
    <xf numFmtId="44" fontId="7" fillId="4" borderId="8" xfId="1" applyFont="1" applyFill="1" applyBorder="1" applyAlignment="1">
      <alignment horizontal="center" vertical="center" wrapText="1"/>
    </xf>
    <xf numFmtId="49" fontId="7" fillId="5" borderId="22" xfId="0" applyNumberFormat="1" applyFont="1" applyFill="1" applyBorder="1" applyAlignment="1">
      <alignment horizontal="center" vertical="center" wrapText="1"/>
    </xf>
    <xf numFmtId="1" fontId="7" fillId="5" borderId="22" xfId="0" applyNumberFormat="1" applyFont="1" applyFill="1" applyBorder="1" applyAlignment="1">
      <alignment horizontal="center" vertical="center" wrapText="1"/>
    </xf>
    <xf numFmtId="44" fontId="7" fillId="5" borderId="22" xfId="1" applyFont="1" applyFill="1" applyBorder="1" applyAlignment="1">
      <alignment horizontal="center" vertical="center" wrapText="1"/>
    </xf>
    <xf numFmtId="44" fontId="7" fillId="5" borderId="23" xfId="1" applyFont="1" applyFill="1" applyBorder="1" applyAlignment="1">
      <alignment horizontal="center" vertical="center" wrapText="1"/>
    </xf>
    <xf numFmtId="49" fontId="7" fillId="5" borderId="17" xfId="0" applyNumberFormat="1" applyFont="1" applyFill="1" applyBorder="1" applyAlignment="1">
      <alignment horizontal="center" vertical="center" wrapText="1"/>
    </xf>
    <xf numFmtId="1" fontId="7" fillId="5" borderId="17" xfId="0" applyNumberFormat="1" applyFont="1" applyFill="1" applyBorder="1" applyAlignment="1">
      <alignment horizontal="center" vertical="center" wrapText="1"/>
    </xf>
    <xf numFmtId="44" fontId="7" fillId="5" borderId="17" xfId="1" applyFont="1" applyFill="1" applyBorder="1" applyAlignment="1">
      <alignment horizontal="center" vertical="center" wrapText="1"/>
    </xf>
    <xf numFmtId="44" fontId="7" fillId="5" borderId="18" xfId="1" applyFont="1" applyFill="1" applyBorder="1" applyAlignment="1">
      <alignment horizontal="center" vertical="center" wrapText="1"/>
    </xf>
    <xf numFmtId="1" fontId="8" fillId="5" borderId="20" xfId="0" applyNumberFormat="1" applyFont="1" applyFill="1" applyBorder="1" applyAlignment="1">
      <alignment horizontal="center" vertical="center" wrapText="1"/>
    </xf>
    <xf numFmtId="44" fontId="8" fillId="5" borderId="20" xfId="1" applyFont="1" applyFill="1" applyBorder="1" applyAlignment="1">
      <alignment horizontal="center" vertical="center" wrapText="1"/>
    </xf>
    <xf numFmtId="44" fontId="8" fillId="5" borderId="20" xfId="1" applyFont="1" applyFill="1" applyBorder="1" applyAlignment="1">
      <alignment horizontal="right" vertical="center" wrapText="1"/>
    </xf>
    <xf numFmtId="44" fontId="8" fillId="5" borderId="21" xfId="1" applyFont="1" applyFill="1" applyBorder="1" applyAlignment="1">
      <alignment horizontal="center" vertical="center" wrapText="1"/>
    </xf>
    <xf numFmtId="0" fontId="7" fillId="5" borderId="17" xfId="0" applyNumberFormat="1" applyFont="1" applyFill="1" applyBorder="1" applyAlignment="1">
      <alignment horizontal="center" vertical="center" wrapText="1"/>
    </xf>
    <xf numFmtId="0" fontId="7" fillId="5" borderId="22" xfId="0" applyNumberFormat="1" applyFont="1" applyFill="1" applyBorder="1" applyAlignment="1">
      <alignment horizontal="center" vertical="center" wrapText="1"/>
    </xf>
    <xf numFmtId="49" fontId="7" fillId="5" borderId="28" xfId="0" applyNumberFormat="1" applyFont="1" applyFill="1" applyBorder="1" applyAlignment="1">
      <alignment horizontal="center" vertical="center" wrapText="1"/>
    </xf>
    <xf numFmtId="49" fontId="7" fillId="5" borderId="5" xfId="0" applyNumberFormat="1" applyFont="1" applyFill="1" applyBorder="1" applyAlignment="1">
      <alignment horizontal="center" vertical="center" wrapText="1"/>
    </xf>
    <xf numFmtId="49" fontId="7" fillId="5" borderId="29" xfId="0" applyNumberFormat="1" applyFont="1" applyFill="1" applyBorder="1" applyAlignment="1">
      <alignment horizontal="center" vertical="center" wrapText="1"/>
    </xf>
    <xf numFmtId="49" fontId="7" fillId="5" borderId="31" xfId="0" applyNumberFormat="1" applyFont="1" applyFill="1" applyBorder="1" applyAlignment="1">
      <alignment horizontal="center" vertical="center" wrapText="1"/>
    </xf>
    <xf numFmtId="49" fontId="9" fillId="6" borderId="22" xfId="0" applyNumberFormat="1" applyFont="1" applyFill="1" applyBorder="1" applyAlignment="1">
      <alignment horizontal="center" vertical="center" wrapText="1"/>
    </xf>
    <xf numFmtId="1" fontId="9" fillId="6" borderId="22" xfId="0" applyNumberFormat="1" applyFont="1" applyFill="1" applyBorder="1" applyAlignment="1">
      <alignment horizontal="center" vertical="center" wrapText="1"/>
    </xf>
    <xf numFmtId="44" fontId="9" fillId="6" borderId="22" xfId="1" applyFont="1" applyFill="1" applyBorder="1" applyAlignment="1">
      <alignment horizontal="center" vertical="center" wrapText="1"/>
    </xf>
    <xf numFmtId="44" fontId="7" fillId="6" borderId="22" xfId="1" applyFont="1" applyFill="1" applyBorder="1" applyAlignment="1">
      <alignment horizontal="center" vertical="center" wrapText="1"/>
    </xf>
    <xf numFmtId="1" fontId="7" fillId="6" borderId="22" xfId="0" applyNumberFormat="1" applyFont="1" applyFill="1" applyBorder="1" applyAlignment="1">
      <alignment horizontal="center" vertical="center" wrapText="1"/>
    </xf>
    <xf numFmtId="44" fontId="7" fillId="6" borderId="23" xfId="1" applyFont="1" applyFill="1" applyBorder="1" applyAlignment="1">
      <alignment horizontal="center" vertical="center" wrapText="1"/>
    </xf>
    <xf numFmtId="49" fontId="9" fillId="6" borderId="17" xfId="0" applyNumberFormat="1" applyFont="1" applyFill="1" applyBorder="1" applyAlignment="1">
      <alignment horizontal="center" vertical="center" wrapText="1"/>
    </xf>
    <xf numFmtId="1" fontId="9" fillId="6" borderId="17" xfId="0" applyNumberFormat="1" applyFont="1" applyFill="1" applyBorder="1" applyAlignment="1">
      <alignment horizontal="center" vertical="center" wrapText="1"/>
    </xf>
    <xf numFmtId="44" fontId="9" fillId="6" borderId="17" xfId="1" applyFont="1" applyFill="1" applyBorder="1" applyAlignment="1">
      <alignment horizontal="center" vertical="center" wrapText="1"/>
    </xf>
    <xf numFmtId="1" fontId="6" fillId="6" borderId="20" xfId="0" applyNumberFormat="1" applyFont="1" applyFill="1" applyBorder="1" applyAlignment="1">
      <alignment horizontal="center" vertical="center" wrapText="1"/>
    </xf>
    <xf numFmtId="44" fontId="6" fillId="6" borderId="20" xfId="1" applyFont="1" applyFill="1" applyBorder="1" applyAlignment="1">
      <alignment horizontal="center" vertical="center" wrapText="1"/>
    </xf>
    <xf numFmtId="44" fontId="8" fillId="6" borderId="20" xfId="1" applyFont="1" applyFill="1" applyBorder="1" applyAlignment="1">
      <alignment horizontal="center" vertical="center" wrapText="1"/>
    </xf>
    <xf numFmtId="1" fontId="8" fillId="6" borderId="20" xfId="0" applyNumberFormat="1" applyFont="1" applyFill="1" applyBorder="1" applyAlignment="1">
      <alignment horizontal="center" vertical="center" wrapText="1"/>
    </xf>
    <xf numFmtId="44" fontId="8" fillId="6" borderId="20" xfId="1" applyFont="1" applyFill="1" applyBorder="1" applyAlignment="1">
      <alignment horizontal="right" vertical="center" wrapText="1"/>
    </xf>
    <xf numFmtId="44" fontId="8" fillId="6" borderId="21" xfId="1" applyFont="1" applyFill="1" applyBorder="1" applyAlignment="1">
      <alignment horizontal="center" vertical="center" wrapText="1"/>
    </xf>
    <xf numFmtId="0" fontId="9" fillId="6" borderId="17" xfId="0" applyNumberFormat="1" applyFont="1" applyFill="1" applyBorder="1" applyAlignment="1">
      <alignment horizontal="center" vertical="center" wrapText="1"/>
    </xf>
    <xf numFmtId="0" fontId="7" fillId="6" borderId="17" xfId="0" applyNumberFormat="1" applyFont="1" applyFill="1" applyBorder="1" applyAlignment="1">
      <alignment horizontal="center" vertical="center" wrapText="1"/>
    </xf>
    <xf numFmtId="0" fontId="9" fillId="6" borderId="22" xfId="0" applyNumberFormat="1" applyFont="1" applyFill="1" applyBorder="1" applyAlignment="1">
      <alignment horizontal="center" vertical="center" wrapText="1"/>
    </xf>
    <xf numFmtId="0" fontId="7" fillId="6" borderId="22" xfId="0" applyNumberFormat="1" applyFont="1" applyFill="1" applyBorder="1" applyAlignment="1">
      <alignment horizontal="center" vertical="center" wrapText="1"/>
    </xf>
    <xf numFmtId="49" fontId="9" fillId="6" borderId="7" xfId="0" applyNumberFormat="1" applyFont="1" applyFill="1" applyBorder="1" applyAlignment="1">
      <alignment horizontal="center" vertical="center" wrapText="1"/>
    </xf>
    <xf numFmtId="1" fontId="9" fillId="6" borderId="7" xfId="0" applyNumberFormat="1" applyFont="1" applyFill="1" applyBorder="1" applyAlignment="1">
      <alignment horizontal="center" vertical="center" wrapText="1"/>
    </xf>
    <xf numFmtId="44" fontId="9" fillId="6" borderId="7" xfId="1" applyFont="1" applyFill="1" applyBorder="1" applyAlignment="1">
      <alignment horizontal="center" vertical="center" wrapText="1"/>
    </xf>
    <xf numFmtId="49" fontId="9" fillId="6" borderId="28" xfId="0" applyNumberFormat="1" applyFont="1" applyFill="1" applyBorder="1" applyAlignment="1">
      <alignment horizontal="center" vertical="center" wrapText="1"/>
    </xf>
    <xf numFmtId="49" fontId="9" fillId="6" borderId="5" xfId="0" applyNumberFormat="1" applyFont="1" applyFill="1" applyBorder="1" applyAlignment="1">
      <alignment horizontal="center" vertical="center" wrapText="1"/>
    </xf>
    <xf numFmtId="49" fontId="9" fillId="6" borderId="29" xfId="0" applyNumberFormat="1" applyFont="1" applyFill="1" applyBorder="1" applyAlignment="1">
      <alignment horizontal="center" vertical="center" wrapText="1"/>
    </xf>
    <xf numFmtId="49" fontId="9" fillId="6" borderId="31" xfId="0" applyNumberFormat="1" applyFont="1" applyFill="1" applyBorder="1" applyAlignment="1">
      <alignment horizontal="center" vertical="center" wrapText="1"/>
    </xf>
    <xf numFmtId="49" fontId="9" fillId="5" borderId="28" xfId="0" applyNumberFormat="1" applyFont="1" applyFill="1" applyBorder="1" applyAlignment="1">
      <alignment horizontal="center" vertical="center" wrapText="1"/>
    </xf>
    <xf numFmtId="1" fontId="9" fillId="5" borderId="7" xfId="0" applyNumberFormat="1" applyFont="1" applyFill="1" applyBorder="1" applyAlignment="1">
      <alignment horizontal="center" vertical="center" wrapText="1"/>
    </xf>
    <xf numFmtId="49" fontId="9" fillId="5" borderId="7" xfId="0" applyNumberFormat="1" applyFont="1" applyFill="1" applyBorder="1" applyAlignment="1">
      <alignment horizontal="center" vertical="center" wrapText="1"/>
    </xf>
    <xf numFmtId="44" fontId="9" fillId="5" borderId="7" xfId="1" applyFont="1" applyFill="1" applyBorder="1" applyAlignment="1">
      <alignment horizontal="center" vertical="center" wrapText="1"/>
    </xf>
    <xf numFmtId="49" fontId="9" fillId="5" borderId="5" xfId="0" applyNumberFormat="1" applyFont="1" applyFill="1" applyBorder="1" applyAlignment="1">
      <alignment horizontal="center" vertical="center" wrapText="1"/>
    </xf>
    <xf numFmtId="49" fontId="9" fillId="5" borderId="29" xfId="0" applyNumberFormat="1" applyFont="1" applyFill="1" applyBorder="1" applyAlignment="1">
      <alignment horizontal="center" vertical="center" wrapText="1"/>
    </xf>
    <xf numFmtId="1" fontId="9" fillId="5" borderId="22" xfId="0" applyNumberFormat="1" applyFont="1" applyFill="1" applyBorder="1" applyAlignment="1">
      <alignment horizontal="center" vertical="center" wrapText="1"/>
    </xf>
    <xf numFmtId="49" fontId="9" fillId="5" borderId="22" xfId="0" applyNumberFormat="1" applyFont="1" applyFill="1" applyBorder="1" applyAlignment="1">
      <alignment horizontal="center" vertical="center" wrapText="1"/>
    </xf>
    <xf numFmtId="44" fontId="9" fillId="5" borderId="22" xfId="1" applyFont="1" applyFill="1" applyBorder="1" applyAlignment="1">
      <alignment horizontal="center" vertical="center" wrapText="1"/>
    </xf>
    <xf numFmtId="1" fontId="6" fillId="5" borderId="20" xfId="0" applyNumberFormat="1" applyFont="1" applyFill="1" applyBorder="1" applyAlignment="1">
      <alignment horizontal="center" vertical="center" wrapText="1"/>
    </xf>
    <xf numFmtId="44" fontId="6" fillId="5" borderId="20" xfId="1" applyFont="1" applyFill="1" applyBorder="1" applyAlignment="1">
      <alignment horizontal="center" vertical="center" wrapText="1"/>
    </xf>
    <xf numFmtId="49" fontId="9" fillId="5" borderId="31" xfId="0" applyNumberFormat="1" applyFont="1" applyFill="1" applyBorder="1" applyAlignment="1">
      <alignment horizontal="center" vertical="center" wrapText="1"/>
    </xf>
    <xf numFmtId="1" fontId="9" fillId="5" borderId="17" xfId="0" applyNumberFormat="1" applyFont="1" applyFill="1" applyBorder="1" applyAlignment="1">
      <alignment horizontal="center" vertical="center" wrapText="1"/>
    </xf>
    <xf numFmtId="49" fontId="9" fillId="5" borderId="17" xfId="0" applyNumberFormat="1" applyFont="1" applyFill="1" applyBorder="1" applyAlignment="1">
      <alignment horizontal="center" vertical="center" wrapText="1"/>
    </xf>
    <xf numFmtId="44" fontId="9" fillId="5" borderId="17" xfId="1" applyFont="1" applyFill="1" applyBorder="1" applyAlignment="1">
      <alignment horizontal="center" vertical="center" wrapText="1"/>
    </xf>
    <xf numFmtId="0" fontId="9" fillId="5" borderId="17" xfId="0" applyNumberFormat="1" applyFont="1" applyFill="1" applyBorder="1" applyAlignment="1">
      <alignment horizontal="center" vertical="center" wrapText="1"/>
    </xf>
    <xf numFmtId="0" fontId="9" fillId="5" borderId="22" xfId="0" applyNumberFormat="1" applyFont="1" applyFill="1" applyBorder="1" applyAlignment="1">
      <alignment horizontal="center" vertical="center" wrapText="1"/>
    </xf>
    <xf numFmtId="0" fontId="7" fillId="5" borderId="22"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9" fillId="5" borderId="31"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28"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7" fillId="5" borderId="31" xfId="0" applyFont="1" applyFill="1" applyBorder="1" applyAlignment="1">
      <alignment horizontal="center" vertical="center" wrapText="1"/>
    </xf>
    <xf numFmtId="14" fontId="7" fillId="5" borderId="7" xfId="0" applyNumberFormat="1" applyFont="1" applyFill="1" applyBorder="1" applyAlignment="1">
      <alignment horizontal="center" vertical="center" wrapText="1"/>
    </xf>
    <xf numFmtId="14" fontId="7" fillId="5" borderId="22" xfId="0" applyNumberFormat="1" applyFont="1" applyFill="1" applyBorder="1" applyAlignment="1">
      <alignment horizontal="center" vertical="center" wrapText="1"/>
    </xf>
    <xf numFmtId="14" fontId="7" fillId="5" borderId="17" xfId="0" applyNumberFormat="1" applyFont="1" applyFill="1" applyBorder="1" applyAlignment="1">
      <alignment horizontal="center" vertical="center" wrapText="1"/>
    </xf>
    <xf numFmtId="0" fontId="7" fillId="5" borderId="25" xfId="0" applyFont="1" applyFill="1" applyBorder="1" applyAlignment="1">
      <alignment horizontal="center" vertical="center" wrapText="1"/>
    </xf>
    <xf numFmtId="1" fontId="7" fillId="5" borderId="25" xfId="0" applyNumberFormat="1" applyFont="1" applyFill="1" applyBorder="1" applyAlignment="1">
      <alignment horizontal="center" vertical="center" wrapText="1"/>
    </xf>
    <xf numFmtId="14" fontId="7" fillId="5" borderId="25" xfId="0" applyNumberFormat="1" applyFont="1" applyFill="1" applyBorder="1" applyAlignment="1">
      <alignment horizontal="center" vertical="center" wrapText="1"/>
    </xf>
    <xf numFmtId="44" fontId="7" fillId="5" borderId="25" xfId="1" applyFont="1" applyFill="1" applyBorder="1" applyAlignment="1">
      <alignment horizontal="center" vertical="center" wrapText="1"/>
    </xf>
    <xf numFmtId="44" fontId="7" fillId="5" borderId="26" xfId="1" applyFont="1" applyFill="1" applyBorder="1" applyAlignment="1">
      <alignment horizontal="center" vertical="center" wrapText="1"/>
    </xf>
    <xf numFmtId="0" fontId="7" fillId="5" borderId="37"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6" borderId="17" xfId="0" applyFont="1" applyFill="1" applyBorder="1" applyAlignment="1">
      <alignment horizontal="center" vertical="center" wrapText="1"/>
    </xf>
    <xf numFmtId="49" fontId="7" fillId="6" borderId="22" xfId="0" applyNumberFormat="1" applyFont="1" applyFill="1" applyBorder="1" applyAlignment="1">
      <alignment horizontal="center" vertical="center" wrapText="1"/>
    </xf>
    <xf numFmtId="44" fontId="7" fillId="6" borderId="20" xfId="1" applyFont="1" applyFill="1" applyBorder="1" applyAlignment="1">
      <alignment horizontal="center" vertical="center" wrapText="1"/>
    </xf>
    <xf numFmtId="49" fontId="7" fillId="6" borderId="28" xfId="0" applyNumberFormat="1" applyFont="1" applyFill="1" applyBorder="1" applyAlignment="1">
      <alignment horizontal="center" vertical="center" wrapText="1"/>
    </xf>
    <xf numFmtId="49" fontId="7" fillId="6" borderId="5" xfId="0" applyNumberFormat="1" applyFont="1" applyFill="1" applyBorder="1" applyAlignment="1">
      <alignment horizontal="center" vertical="center" wrapText="1"/>
    </xf>
    <xf numFmtId="49" fontId="7" fillId="6" borderId="29" xfId="0" applyNumberFormat="1" applyFont="1" applyFill="1" applyBorder="1" applyAlignment="1">
      <alignment horizontal="center" vertical="center" wrapText="1"/>
    </xf>
    <xf numFmtId="49" fontId="7" fillId="6" borderId="31" xfId="0" applyNumberFormat="1"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29" xfId="0" applyFont="1" applyFill="1" applyBorder="1" applyAlignment="1">
      <alignment horizontal="center" vertical="center" wrapText="1"/>
    </xf>
    <xf numFmtId="0" fontId="9" fillId="6" borderId="31" xfId="0" applyFont="1" applyFill="1" applyBorder="1" applyAlignment="1">
      <alignment horizontal="center" vertical="center" wrapText="1"/>
    </xf>
    <xf numFmtId="0" fontId="7" fillId="6" borderId="28"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31" xfId="0" applyFont="1" applyFill="1" applyBorder="1" applyAlignment="1">
      <alignment horizontal="center" vertical="center" wrapText="1"/>
    </xf>
    <xf numFmtId="14" fontId="7" fillId="6" borderId="7" xfId="0" applyNumberFormat="1" applyFont="1" applyFill="1" applyBorder="1" applyAlignment="1">
      <alignment horizontal="center" vertical="center" wrapText="1"/>
    </xf>
    <xf numFmtId="14" fontId="7" fillId="6" borderId="22" xfId="0" applyNumberFormat="1" applyFont="1" applyFill="1" applyBorder="1" applyAlignment="1">
      <alignment horizontal="center" vertical="center" wrapText="1"/>
    </xf>
    <xf numFmtId="14" fontId="7" fillId="6" borderId="17" xfId="0" applyNumberFormat="1" applyFont="1" applyFill="1" applyBorder="1" applyAlignment="1">
      <alignment horizontal="center" vertical="center" wrapText="1"/>
    </xf>
    <xf numFmtId="0" fontId="7" fillId="6" borderId="25" xfId="0" applyFont="1" applyFill="1" applyBorder="1" applyAlignment="1">
      <alignment horizontal="center" vertical="center" wrapText="1"/>
    </xf>
    <xf numFmtId="1" fontId="7" fillId="6" borderId="25" xfId="0" applyNumberFormat="1" applyFont="1" applyFill="1" applyBorder="1" applyAlignment="1">
      <alignment horizontal="center" vertical="center" wrapText="1"/>
    </xf>
    <xf numFmtId="14" fontId="7" fillId="6" borderId="25" xfId="0" applyNumberFormat="1" applyFont="1" applyFill="1" applyBorder="1" applyAlignment="1">
      <alignment horizontal="center" vertical="center" wrapText="1"/>
    </xf>
    <xf numFmtId="44" fontId="7" fillId="6" borderId="25" xfId="1" applyFont="1" applyFill="1" applyBorder="1" applyAlignment="1">
      <alignment horizontal="center" vertical="center" wrapText="1"/>
    </xf>
    <xf numFmtId="44" fontId="7" fillId="6" borderId="26" xfId="1" applyFont="1" applyFill="1" applyBorder="1" applyAlignment="1">
      <alignment horizontal="center" vertical="center" wrapText="1"/>
    </xf>
    <xf numFmtId="0" fontId="7" fillId="6" borderId="37" xfId="0" applyFont="1" applyFill="1" applyBorder="1" applyAlignment="1">
      <alignment horizontal="center" vertical="center" wrapText="1"/>
    </xf>
    <xf numFmtId="49" fontId="7" fillId="10" borderId="17" xfId="0" applyNumberFormat="1" applyFont="1" applyFill="1" applyBorder="1" applyAlignment="1">
      <alignment horizontal="center" vertical="center" wrapText="1"/>
    </xf>
    <xf numFmtId="1" fontId="7" fillId="10" borderId="17" xfId="0" applyNumberFormat="1" applyFont="1" applyFill="1" applyBorder="1" applyAlignment="1">
      <alignment horizontal="center" vertical="center" wrapText="1"/>
    </xf>
    <xf numFmtId="44" fontId="7" fillId="10" borderId="17" xfId="1" applyFont="1" applyFill="1" applyBorder="1" applyAlignment="1">
      <alignment horizontal="center" vertical="center" wrapText="1"/>
    </xf>
    <xf numFmtId="44" fontId="7" fillId="10" borderId="18" xfId="1" applyFont="1" applyFill="1" applyBorder="1" applyAlignment="1">
      <alignment horizontal="center" vertical="center" wrapText="1"/>
    </xf>
    <xf numFmtId="49" fontId="7" fillId="10" borderId="2" xfId="0" applyNumberFormat="1" applyFont="1" applyFill="1" applyBorder="1" applyAlignment="1">
      <alignment horizontal="center" vertical="center" wrapText="1"/>
    </xf>
    <xf numFmtId="1" fontId="7" fillId="10" borderId="2" xfId="0" applyNumberFormat="1" applyFont="1" applyFill="1" applyBorder="1" applyAlignment="1">
      <alignment horizontal="center" vertical="center" wrapText="1"/>
    </xf>
    <xf numFmtId="44" fontId="7" fillId="10" borderId="2" xfId="1" applyFont="1" applyFill="1" applyBorder="1" applyAlignment="1">
      <alignment horizontal="center" vertical="center" wrapText="1"/>
    </xf>
    <xf numFmtId="44" fontId="7" fillId="10" borderId="10" xfId="1" applyFont="1" applyFill="1" applyBorder="1" applyAlignment="1">
      <alignment horizontal="center" vertical="center" wrapText="1"/>
    </xf>
    <xf numFmtId="0" fontId="7" fillId="10" borderId="2" xfId="0" applyNumberFormat="1" applyFont="1" applyFill="1" applyBorder="1" applyAlignment="1">
      <alignment horizontal="center" vertical="center" wrapText="1"/>
    </xf>
    <xf numFmtId="0" fontId="10" fillId="12" borderId="19" xfId="0" applyFont="1" applyFill="1" applyBorder="1" applyAlignment="1">
      <alignment horizontal="center" vertical="center" wrapText="1"/>
    </xf>
    <xf numFmtId="0" fontId="10" fillId="12" borderId="20" xfId="0" applyFont="1" applyFill="1" applyBorder="1" applyAlignment="1">
      <alignment horizontal="center" vertical="center" wrapText="1"/>
    </xf>
    <xf numFmtId="49" fontId="7" fillId="10" borderId="22" xfId="0" applyNumberFormat="1" applyFont="1" applyFill="1" applyBorder="1" applyAlignment="1">
      <alignment horizontal="center" vertical="center" wrapText="1"/>
    </xf>
    <xf numFmtId="1" fontId="7" fillId="10" borderId="22" xfId="0" applyNumberFormat="1" applyFont="1" applyFill="1" applyBorder="1" applyAlignment="1">
      <alignment horizontal="center" vertical="center" wrapText="1"/>
    </xf>
    <xf numFmtId="44" fontId="7" fillId="10" borderId="22" xfId="1" applyFont="1" applyFill="1" applyBorder="1" applyAlignment="1">
      <alignment horizontal="center" vertical="center" wrapText="1"/>
    </xf>
    <xf numFmtId="44" fontId="7" fillId="10" borderId="23" xfId="1" applyFont="1" applyFill="1" applyBorder="1" applyAlignment="1">
      <alignment horizontal="center" vertical="center" wrapText="1"/>
    </xf>
    <xf numFmtId="0" fontId="7" fillId="10" borderId="17" xfId="0" applyNumberFormat="1" applyFont="1" applyFill="1" applyBorder="1" applyAlignment="1">
      <alignment horizontal="center" vertical="center" wrapText="1"/>
    </xf>
    <xf numFmtId="1" fontId="8" fillId="10" borderId="20" xfId="0" applyNumberFormat="1" applyFont="1" applyFill="1" applyBorder="1" applyAlignment="1">
      <alignment horizontal="center" vertical="center" wrapText="1"/>
    </xf>
    <xf numFmtId="44" fontId="8" fillId="10" borderId="20" xfId="1" applyFont="1" applyFill="1" applyBorder="1" applyAlignment="1">
      <alignment horizontal="center" vertical="center" wrapText="1"/>
    </xf>
    <xf numFmtId="44" fontId="8" fillId="10" borderId="20" xfId="1" applyFont="1" applyFill="1" applyBorder="1" applyAlignment="1">
      <alignment horizontal="right" vertical="center" wrapText="1"/>
    </xf>
    <xf numFmtId="44" fontId="8" fillId="10" borderId="21" xfId="1" applyFont="1" applyFill="1" applyBorder="1" applyAlignment="1">
      <alignment horizontal="center" vertical="center" wrapText="1"/>
    </xf>
    <xf numFmtId="0" fontId="7" fillId="10" borderId="22" xfId="0" applyNumberFormat="1" applyFont="1" applyFill="1" applyBorder="1" applyAlignment="1">
      <alignment horizontal="center" vertical="center" wrapText="1"/>
    </xf>
    <xf numFmtId="49" fontId="7" fillId="10" borderId="31" xfId="0" applyNumberFormat="1" applyFont="1" applyFill="1" applyBorder="1" applyAlignment="1">
      <alignment horizontal="center" vertical="center" wrapText="1"/>
    </xf>
    <xf numFmtId="49" fontId="7" fillId="10" borderId="5" xfId="0" applyNumberFormat="1" applyFont="1" applyFill="1" applyBorder="1" applyAlignment="1">
      <alignment horizontal="center" vertical="center" wrapText="1"/>
    </xf>
    <xf numFmtId="49" fontId="7" fillId="10" borderId="29" xfId="0" applyNumberFormat="1" applyFont="1" applyFill="1" applyBorder="1" applyAlignment="1">
      <alignment horizontal="center" vertical="center" wrapText="1"/>
    </xf>
    <xf numFmtId="49" fontId="7" fillId="10" borderId="28" xfId="0" applyNumberFormat="1" applyFont="1" applyFill="1" applyBorder="1" applyAlignment="1">
      <alignment horizontal="center" vertical="center" wrapText="1"/>
    </xf>
    <xf numFmtId="1" fontId="7" fillId="10" borderId="7" xfId="0" applyNumberFormat="1" applyFont="1" applyFill="1" applyBorder="1" applyAlignment="1">
      <alignment horizontal="center" vertical="center" wrapText="1"/>
    </xf>
    <xf numFmtId="49" fontId="7" fillId="10" borderId="7" xfId="0" applyNumberFormat="1" applyFont="1" applyFill="1" applyBorder="1" applyAlignment="1">
      <alignment horizontal="center" vertical="center" wrapText="1"/>
    </xf>
    <xf numFmtId="44" fontId="7" fillId="10" borderId="7" xfId="1" applyFont="1" applyFill="1" applyBorder="1" applyAlignment="1">
      <alignment horizontal="center" vertical="center" wrapText="1"/>
    </xf>
    <xf numFmtId="44" fontId="7" fillId="10" borderId="8" xfId="1" applyFont="1" applyFill="1" applyBorder="1" applyAlignment="1">
      <alignment horizontal="center" vertical="center" wrapText="1"/>
    </xf>
    <xf numFmtId="44" fontId="10" fillId="12" borderId="20" xfId="1" applyFont="1" applyFill="1" applyBorder="1" applyAlignment="1">
      <alignment horizontal="center" vertical="center" wrapText="1"/>
    </xf>
    <xf numFmtId="44" fontId="10" fillId="12" borderId="21" xfId="1" applyFont="1" applyFill="1" applyBorder="1" applyAlignment="1">
      <alignment horizontal="center" vertical="center" wrapText="1"/>
    </xf>
    <xf numFmtId="44" fontId="7" fillId="10" borderId="20" xfId="1" applyFont="1" applyFill="1" applyBorder="1" applyAlignment="1">
      <alignment horizontal="center" vertical="center" wrapText="1"/>
    </xf>
    <xf numFmtId="49" fontId="7" fillId="7" borderId="7" xfId="0" applyNumberFormat="1" applyFont="1" applyFill="1" applyBorder="1" applyAlignment="1">
      <alignment horizontal="center" vertical="center" wrapText="1"/>
    </xf>
    <xf numFmtId="1" fontId="7" fillId="7" borderId="7" xfId="0" applyNumberFormat="1" applyFont="1" applyFill="1" applyBorder="1" applyAlignment="1">
      <alignment horizontal="center" vertical="center" wrapText="1"/>
    </xf>
    <xf numFmtId="44" fontId="7" fillId="7" borderId="7" xfId="1" applyFont="1" applyFill="1" applyBorder="1" applyAlignment="1">
      <alignment horizontal="center" vertical="center" wrapText="1"/>
    </xf>
    <xf numFmtId="44" fontId="7" fillId="7" borderId="8" xfId="1" applyFont="1" applyFill="1" applyBorder="1" applyAlignment="1">
      <alignment horizontal="center" vertical="center" wrapText="1"/>
    </xf>
    <xf numFmtId="49" fontId="9" fillId="10" borderId="28" xfId="0" applyNumberFormat="1" applyFont="1" applyFill="1" applyBorder="1" applyAlignment="1">
      <alignment horizontal="center" vertical="center" wrapText="1"/>
    </xf>
    <xf numFmtId="1" fontId="9" fillId="10" borderId="7" xfId="0" applyNumberFormat="1" applyFont="1" applyFill="1" applyBorder="1" applyAlignment="1">
      <alignment horizontal="center" vertical="center" wrapText="1"/>
    </xf>
    <xf numFmtId="49" fontId="9" fillId="10" borderId="7" xfId="0" applyNumberFormat="1" applyFont="1" applyFill="1" applyBorder="1" applyAlignment="1">
      <alignment horizontal="center" vertical="center" wrapText="1"/>
    </xf>
    <xf numFmtId="44" fontId="9" fillId="10" borderId="7" xfId="1" applyFont="1" applyFill="1" applyBorder="1" applyAlignment="1">
      <alignment horizontal="center" vertical="center" wrapText="1"/>
    </xf>
    <xf numFmtId="49" fontId="9" fillId="10" borderId="5" xfId="0" applyNumberFormat="1" applyFont="1" applyFill="1" applyBorder="1" applyAlignment="1">
      <alignment horizontal="center" vertical="center" wrapText="1"/>
    </xf>
    <xf numFmtId="1" fontId="9" fillId="10" borderId="2" xfId="0" applyNumberFormat="1" applyFont="1" applyFill="1" applyBorder="1" applyAlignment="1">
      <alignment horizontal="center" vertical="center" wrapText="1"/>
    </xf>
    <xf numFmtId="49" fontId="9" fillId="10" borderId="2" xfId="0" applyNumberFormat="1" applyFont="1" applyFill="1" applyBorder="1" applyAlignment="1">
      <alignment horizontal="center" vertical="center" wrapText="1"/>
    </xf>
    <xf numFmtId="44" fontId="9" fillId="10" borderId="2" xfId="1" applyFont="1" applyFill="1" applyBorder="1" applyAlignment="1">
      <alignment horizontal="center" vertical="center" wrapText="1"/>
    </xf>
    <xf numFmtId="49" fontId="9" fillId="10" borderId="29" xfId="0" applyNumberFormat="1" applyFont="1" applyFill="1" applyBorder="1" applyAlignment="1">
      <alignment horizontal="center" vertical="center" wrapText="1"/>
    </xf>
    <xf numFmtId="1" fontId="9" fillId="10" borderId="22" xfId="0" applyNumberFormat="1" applyFont="1" applyFill="1" applyBorder="1" applyAlignment="1">
      <alignment horizontal="center" vertical="center" wrapText="1"/>
    </xf>
    <xf numFmtId="49" fontId="9" fillId="10" borderId="22" xfId="0" applyNumberFormat="1" applyFont="1" applyFill="1" applyBorder="1" applyAlignment="1">
      <alignment horizontal="center" vertical="center" wrapText="1"/>
    </xf>
    <xf numFmtId="44" fontId="9" fillId="10" borderId="22" xfId="1" applyFont="1" applyFill="1" applyBorder="1" applyAlignment="1">
      <alignment horizontal="center" vertical="center" wrapText="1"/>
    </xf>
    <xf numFmtId="1" fontId="6" fillId="10" borderId="20" xfId="0" applyNumberFormat="1" applyFont="1" applyFill="1" applyBorder="1" applyAlignment="1">
      <alignment horizontal="center" vertical="center" wrapText="1"/>
    </xf>
    <xf numFmtId="44" fontId="6" fillId="10" borderId="20" xfId="1" applyFont="1" applyFill="1" applyBorder="1" applyAlignment="1">
      <alignment horizontal="center" vertical="center" wrapText="1"/>
    </xf>
    <xf numFmtId="49" fontId="9" fillId="10" borderId="31" xfId="0" applyNumberFormat="1" applyFont="1" applyFill="1" applyBorder="1" applyAlignment="1">
      <alignment horizontal="center" vertical="center" wrapText="1"/>
    </xf>
    <xf numFmtId="1" fontId="9" fillId="10" borderId="17" xfId="0" applyNumberFormat="1" applyFont="1" applyFill="1" applyBorder="1" applyAlignment="1">
      <alignment horizontal="center" vertical="center" wrapText="1"/>
    </xf>
    <xf numFmtId="49" fontId="9" fillId="10" borderId="17" xfId="0" applyNumberFormat="1" applyFont="1" applyFill="1" applyBorder="1" applyAlignment="1">
      <alignment horizontal="center" vertical="center" wrapText="1"/>
    </xf>
    <xf numFmtId="44" fontId="9" fillId="10" borderId="17" xfId="1" applyFont="1" applyFill="1" applyBorder="1" applyAlignment="1">
      <alignment horizontal="center" vertical="center" wrapText="1"/>
    </xf>
    <xf numFmtId="0" fontId="9" fillId="10" borderId="17" xfId="0" applyNumberFormat="1" applyFont="1" applyFill="1" applyBorder="1" applyAlignment="1">
      <alignment horizontal="center" vertical="center" wrapText="1"/>
    </xf>
    <xf numFmtId="0" fontId="9" fillId="10" borderId="2" xfId="0" applyNumberFormat="1" applyFont="1" applyFill="1" applyBorder="1" applyAlignment="1">
      <alignment horizontal="center" vertical="center" wrapText="1"/>
    </xf>
    <xf numFmtId="0" fontId="9" fillId="10" borderId="22" xfId="0" applyNumberFormat="1" applyFont="1" applyFill="1" applyBorder="1" applyAlignment="1">
      <alignment horizontal="center" vertical="center" wrapText="1"/>
    </xf>
    <xf numFmtId="49" fontId="7" fillId="4" borderId="22" xfId="0" applyNumberFormat="1" applyFont="1" applyFill="1" applyBorder="1" applyAlignment="1">
      <alignment horizontal="center" vertical="center" wrapText="1"/>
    </xf>
    <xf numFmtId="1" fontId="7" fillId="4" borderId="22" xfId="0" applyNumberFormat="1" applyFont="1" applyFill="1" applyBorder="1" applyAlignment="1">
      <alignment horizontal="center" vertical="center" wrapText="1"/>
    </xf>
    <xf numFmtId="44" fontId="7" fillId="4" borderId="22" xfId="1" applyFont="1" applyFill="1" applyBorder="1" applyAlignment="1">
      <alignment horizontal="center" vertical="center" wrapText="1"/>
    </xf>
    <xf numFmtId="44" fontId="7" fillId="4" borderId="23" xfId="1" applyFont="1" applyFill="1" applyBorder="1" applyAlignment="1">
      <alignment horizontal="center" vertical="center" wrapText="1"/>
    </xf>
    <xf numFmtId="49" fontId="7" fillId="4" borderId="17" xfId="0" applyNumberFormat="1" applyFont="1" applyFill="1" applyBorder="1" applyAlignment="1">
      <alignment horizontal="center" vertical="center" wrapText="1"/>
    </xf>
    <xf numFmtId="0" fontId="7" fillId="4" borderId="17" xfId="0" applyNumberFormat="1" applyFont="1" applyFill="1" applyBorder="1" applyAlignment="1">
      <alignment horizontal="center" vertical="center" wrapText="1"/>
    </xf>
    <xf numFmtId="44" fontId="7" fillId="4" borderId="17" xfId="1" applyFont="1" applyFill="1" applyBorder="1" applyAlignment="1">
      <alignment horizontal="center" vertical="center" wrapText="1"/>
    </xf>
    <xf numFmtId="44" fontId="7" fillId="4" borderId="18" xfId="1" applyFont="1" applyFill="1" applyBorder="1" applyAlignment="1">
      <alignment horizontal="center" vertical="center" wrapText="1"/>
    </xf>
    <xf numFmtId="1" fontId="8" fillId="4" borderId="20" xfId="0" applyNumberFormat="1" applyFont="1" applyFill="1" applyBorder="1" applyAlignment="1">
      <alignment horizontal="center" vertical="center" wrapText="1"/>
    </xf>
    <xf numFmtId="44" fontId="8" fillId="4" borderId="20" xfId="1" applyFont="1" applyFill="1" applyBorder="1" applyAlignment="1">
      <alignment horizontal="center" vertical="center" wrapText="1"/>
    </xf>
    <xf numFmtId="44" fontId="8" fillId="4" borderId="20" xfId="1" applyFont="1" applyFill="1" applyBorder="1" applyAlignment="1">
      <alignment horizontal="right" vertical="center" wrapText="1"/>
    </xf>
    <xf numFmtId="44" fontId="8" fillId="4" borderId="21" xfId="1" applyFont="1" applyFill="1" applyBorder="1" applyAlignment="1">
      <alignment horizontal="center" vertical="center" wrapText="1"/>
    </xf>
    <xf numFmtId="0" fontId="7" fillId="4" borderId="22" xfId="0" applyNumberFormat="1" applyFont="1" applyFill="1" applyBorder="1" applyAlignment="1">
      <alignment horizontal="center" vertical="center" wrapText="1"/>
    </xf>
    <xf numFmtId="49" fontId="7" fillId="4" borderId="28" xfId="0" applyNumberFormat="1" applyFont="1" applyFill="1" applyBorder="1" applyAlignment="1">
      <alignment horizontal="center" vertical="center" wrapText="1"/>
    </xf>
    <xf numFmtId="49" fontId="7" fillId="4" borderId="5" xfId="0" applyNumberFormat="1" applyFont="1" applyFill="1" applyBorder="1" applyAlignment="1">
      <alignment horizontal="center" vertical="center" wrapText="1"/>
    </xf>
    <xf numFmtId="49" fontId="7" fillId="4" borderId="29" xfId="0" applyNumberFormat="1" applyFont="1" applyFill="1" applyBorder="1" applyAlignment="1">
      <alignment horizontal="center" vertical="center" wrapText="1"/>
    </xf>
    <xf numFmtId="49" fontId="7" fillId="4" borderId="31" xfId="0" applyNumberFormat="1" applyFont="1" applyFill="1" applyBorder="1" applyAlignment="1">
      <alignment horizontal="center" vertical="center" wrapText="1"/>
    </xf>
    <xf numFmtId="49" fontId="7" fillId="7" borderId="22" xfId="0" applyNumberFormat="1" applyFont="1" applyFill="1" applyBorder="1" applyAlignment="1">
      <alignment horizontal="center" vertical="center" wrapText="1"/>
    </xf>
    <xf numFmtId="1" fontId="7" fillId="7" borderId="22" xfId="0" applyNumberFormat="1" applyFont="1" applyFill="1" applyBorder="1" applyAlignment="1">
      <alignment horizontal="center" vertical="center" wrapText="1"/>
    </xf>
    <xf numFmtId="44" fontId="7" fillId="7" borderId="22" xfId="1" applyFont="1" applyFill="1" applyBorder="1" applyAlignment="1">
      <alignment horizontal="center" vertical="center" wrapText="1"/>
    </xf>
    <xf numFmtId="44" fontId="7" fillId="7" borderId="23" xfId="1" applyFont="1" applyFill="1" applyBorder="1" applyAlignment="1">
      <alignment horizontal="center" vertical="center" wrapText="1"/>
    </xf>
    <xf numFmtId="0" fontId="7" fillId="7" borderId="22" xfId="0" applyNumberFormat="1" applyFont="1" applyFill="1" applyBorder="1" applyAlignment="1">
      <alignment horizontal="center" vertical="center" wrapText="1"/>
    </xf>
    <xf numFmtId="49" fontId="7" fillId="7" borderId="17" xfId="0" applyNumberFormat="1" applyFont="1" applyFill="1" applyBorder="1" applyAlignment="1">
      <alignment horizontal="center" vertical="center" wrapText="1"/>
    </xf>
    <xf numFmtId="0" fontId="7" fillId="7" borderId="17" xfId="0" applyNumberFormat="1" applyFont="1" applyFill="1" applyBorder="1" applyAlignment="1">
      <alignment horizontal="center" vertical="center" wrapText="1"/>
    </xf>
    <xf numFmtId="44" fontId="7" fillId="7" borderId="17" xfId="1" applyFont="1" applyFill="1" applyBorder="1" applyAlignment="1">
      <alignment horizontal="center" vertical="center" wrapText="1"/>
    </xf>
    <xf numFmtId="44" fontId="7" fillId="7" borderId="18" xfId="1" applyFont="1" applyFill="1" applyBorder="1" applyAlignment="1">
      <alignment horizontal="center" vertical="center" wrapText="1"/>
    </xf>
    <xf numFmtId="1" fontId="7" fillId="7" borderId="17" xfId="0" applyNumberFormat="1" applyFont="1" applyFill="1" applyBorder="1" applyAlignment="1">
      <alignment horizontal="center" vertical="center" wrapText="1"/>
    </xf>
    <xf numFmtId="1" fontId="8" fillId="7" borderId="20" xfId="0" applyNumberFormat="1" applyFont="1" applyFill="1" applyBorder="1" applyAlignment="1">
      <alignment horizontal="center" vertical="center" wrapText="1"/>
    </xf>
    <xf numFmtId="44" fontId="8" fillId="7" borderId="20" xfId="1" applyFont="1" applyFill="1" applyBorder="1" applyAlignment="1">
      <alignment horizontal="center" vertical="center" wrapText="1"/>
    </xf>
    <xf numFmtId="44" fontId="8" fillId="7" borderId="20" xfId="1" applyFont="1" applyFill="1" applyBorder="1" applyAlignment="1">
      <alignment horizontal="right" vertical="center" wrapText="1"/>
    </xf>
    <xf numFmtId="44" fontId="8" fillId="7" borderId="21" xfId="1" applyFont="1" applyFill="1" applyBorder="1" applyAlignment="1">
      <alignment horizontal="center" vertical="center" wrapText="1"/>
    </xf>
    <xf numFmtId="49" fontId="7" fillId="7" borderId="28" xfId="0" applyNumberFormat="1" applyFont="1" applyFill="1" applyBorder="1" applyAlignment="1">
      <alignment horizontal="center" vertical="center" wrapText="1"/>
    </xf>
    <xf numFmtId="49" fontId="7" fillId="7" borderId="5" xfId="0" applyNumberFormat="1" applyFont="1" applyFill="1" applyBorder="1" applyAlignment="1">
      <alignment horizontal="center" vertical="center" wrapText="1"/>
    </xf>
    <xf numFmtId="49" fontId="7" fillId="7" borderId="29" xfId="0" applyNumberFormat="1" applyFont="1" applyFill="1" applyBorder="1" applyAlignment="1">
      <alignment horizontal="center" vertical="center" wrapText="1"/>
    </xf>
    <xf numFmtId="49" fontId="7" fillId="7" borderId="31" xfId="0" applyNumberFormat="1" applyFont="1" applyFill="1" applyBorder="1" applyAlignment="1">
      <alignment horizontal="center" vertical="center" wrapText="1"/>
    </xf>
    <xf numFmtId="1" fontId="7" fillId="4" borderId="17" xfId="0" applyNumberFormat="1" applyFont="1" applyFill="1" applyBorder="1" applyAlignment="1">
      <alignment horizontal="center" vertical="center" wrapText="1"/>
    </xf>
    <xf numFmtId="1" fontId="7" fillId="7" borderId="25" xfId="0" applyNumberFormat="1" applyFont="1" applyFill="1" applyBorder="1" applyAlignment="1">
      <alignment horizontal="center" vertical="center" wrapText="1"/>
    </xf>
    <xf numFmtId="44" fontId="7" fillId="7" borderId="25" xfId="1" applyFont="1" applyFill="1" applyBorder="1" applyAlignment="1">
      <alignment horizontal="center" vertical="center" wrapText="1"/>
    </xf>
    <xf numFmtId="44" fontId="7" fillId="7" borderId="26" xfId="1" applyFont="1" applyFill="1" applyBorder="1" applyAlignment="1">
      <alignment horizontal="center" vertical="center" wrapText="1"/>
    </xf>
    <xf numFmtId="1" fontId="7" fillId="8" borderId="7" xfId="0" applyNumberFormat="1" applyFont="1" applyFill="1" applyBorder="1" applyAlignment="1">
      <alignment horizontal="center" vertical="center" wrapText="1"/>
    </xf>
    <xf numFmtId="0" fontId="7" fillId="8" borderId="7" xfId="0" applyFont="1" applyFill="1" applyBorder="1" applyAlignment="1">
      <alignment horizontal="center" vertical="center" wrapText="1"/>
    </xf>
    <xf numFmtId="49" fontId="7" fillId="8" borderId="7" xfId="0" applyNumberFormat="1" applyFont="1" applyFill="1" applyBorder="1" applyAlignment="1">
      <alignment horizontal="center" vertical="center" wrapText="1"/>
    </xf>
    <xf numFmtId="44" fontId="7" fillId="8" borderId="7" xfId="1" applyFont="1" applyFill="1" applyBorder="1" applyAlignment="1">
      <alignment horizontal="center" vertical="center" wrapText="1"/>
    </xf>
    <xf numFmtId="44" fontId="7" fillId="8" borderId="8" xfId="1" applyFont="1" applyFill="1" applyBorder="1" applyAlignment="1">
      <alignment horizontal="center" vertical="center" wrapText="1"/>
    </xf>
    <xf numFmtId="1" fontId="7" fillId="8" borderId="22" xfId="0" applyNumberFormat="1" applyFont="1" applyFill="1" applyBorder="1" applyAlignment="1">
      <alignment horizontal="center" vertical="center" wrapText="1"/>
    </xf>
    <xf numFmtId="0" fontId="7" fillId="8" borderId="22" xfId="0" applyFont="1" applyFill="1" applyBorder="1" applyAlignment="1">
      <alignment horizontal="center" vertical="center" wrapText="1"/>
    </xf>
    <xf numFmtId="49" fontId="7" fillId="8" borderId="22" xfId="0" applyNumberFormat="1" applyFont="1" applyFill="1" applyBorder="1" applyAlignment="1">
      <alignment horizontal="center" vertical="center" wrapText="1"/>
    </xf>
    <xf numFmtId="44" fontId="7" fillId="8" borderId="22" xfId="1" applyFont="1" applyFill="1" applyBorder="1" applyAlignment="1">
      <alignment horizontal="center" vertical="center" wrapText="1"/>
    </xf>
    <xf numFmtId="44" fontId="7" fillId="8" borderId="23" xfId="1" applyFont="1" applyFill="1" applyBorder="1" applyAlignment="1">
      <alignment horizontal="center" vertical="center" wrapText="1"/>
    </xf>
    <xf numFmtId="1" fontId="8" fillId="8" borderId="20" xfId="0" applyNumberFormat="1" applyFont="1" applyFill="1" applyBorder="1" applyAlignment="1">
      <alignment horizontal="center" vertical="center" wrapText="1"/>
    </xf>
    <xf numFmtId="44" fontId="8" fillId="8" borderId="20" xfId="1" applyFont="1" applyFill="1" applyBorder="1" applyAlignment="1">
      <alignment horizontal="center" vertical="center" wrapText="1"/>
    </xf>
    <xf numFmtId="44" fontId="8" fillId="8" borderId="20" xfId="1" applyFont="1" applyFill="1" applyBorder="1" applyAlignment="1">
      <alignment horizontal="right" vertical="center" wrapText="1"/>
    </xf>
    <xf numFmtId="44" fontId="8" fillId="8" borderId="21" xfId="1" applyFont="1" applyFill="1" applyBorder="1" applyAlignment="1">
      <alignment horizontal="center" vertical="center" wrapText="1"/>
    </xf>
    <xf numFmtId="1" fontId="7" fillId="9" borderId="7" xfId="0" applyNumberFormat="1" applyFont="1" applyFill="1" applyBorder="1" applyAlignment="1">
      <alignment horizontal="center" vertical="center" wrapText="1"/>
    </xf>
    <xf numFmtId="0" fontId="7" fillId="9" borderId="7" xfId="0" applyFont="1" applyFill="1" applyBorder="1" applyAlignment="1">
      <alignment horizontal="center" vertical="center" wrapText="1"/>
    </xf>
    <xf numFmtId="49" fontId="7" fillId="9" borderId="7" xfId="0" applyNumberFormat="1" applyFont="1" applyFill="1" applyBorder="1" applyAlignment="1">
      <alignment horizontal="center" vertical="center" wrapText="1"/>
    </xf>
    <xf numFmtId="44" fontId="7" fillId="9" borderId="7" xfId="1" applyFont="1" applyFill="1" applyBorder="1" applyAlignment="1">
      <alignment horizontal="center" vertical="center" wrapText="1"/>
    </xf>
    <xf numFmtId="44" fontId="7" fillId="9" borderId="8" xfId="1" applyFont="1" applyFill="1" applyBorder="1" applyAlignment="1">
      <alignment horizontal="center" vertical="center" wrapText="1"/>
    </xf>
    <xf numFmtId="1" fontId="8" fillId="9" borderId="20" xfId="0" applyNumberFormat="1" applyFont="1" applyFill="1" applyBorder="1" applyAlignment="1">
      <alignment horizontal="center" vertical="center" wrapText="1"/>
    </xf>
    <xf numFmtId="44" fontId="8" fillId="9" borderId="20" xfId="1" applyFont="1" applyFill="1" applyBorder="1" applyAlignment="1">
      <alignment horizontal="center" vertical="center" wrapText="1"/>
    </xf>
    <xf numFmtId="44" fontId="8" fillId="9" borderId="20" xfId="1" applyFont="1" applyFill="1" applyBorder="1" applyAlignment="1">
      <alignment horizontal="right" vertical="center" wrapText="1"/>
    </xf>
    <xf numFmtId="44" fontId="8" fillId="9" borderId="21" xfId="1"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7" borderId="25" xfId="0" applyFont="1" applyFill="1" applyBorder="1" applyAlignment="1">
      <alignment horizontal="center" vertical="center" wrapText="1"/>
    </xf>
    <xf numFmtId="1" fontId="7" fillId="8" borderId="17" xfId="0" applyNumberFormat="1" applyFont="1" applyFill="1" applyBorder="1" applyAlignment="1">
      <alignment horizontal="center" vertical="center" wrapText="1"/>
    </xf>
    <xf numFmtId="49" fontId="7" fillId="8" borderId="17" xfId="0" applyNumberFormat="1" applyFont="1" applyFill="1" applyBorder="1" applyAlignment="1">
      <alignment horizontal="center" vertical="center" wrapText="1"/>
    </xf>
    <xf numFmtId="44" fontId="7" fillId="8" borderId="17" xfId="1" applyFont="1" applyFill="1" applyBorder="1" applyAlignment="1">
      <alignment horizontal="center" vertical="center" wrapText="1"/>
    </xf>
    <xf numFmtId="44" fontId="7" fillId="8" borderId="18" xfId="1" applyFont="1" applyFill="1" applyBorder="1" applyAlignment="1">
      <alignment horizontal="center" vertical="center" wrapText="1"/>
    </xf>
    <xf numFmtId="0" fontId="9" fillId="8" borderId="28" xfId="0" applyFont="1" applyFill="1" applyBorder="1" applyAlignment="1">
      <alignment horizontal="center" vertical="center" wrapText="1"/>
    </xf>
    <xf numFmtId="0" fontId="9" fillId="8" borderId="29" xfId="0" applyFont="1" applyFill="1" applyBorder="1" applyAlignment="1">
      <alignment horizontal="center" vertical="center" wrapText="1"/>
    </xf>
    <xf numFmtId="0" fontId="9" fillId="8" borderId="31"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9" fillId="7" borderId="28" xfId="0" applyFont="1" applyFill="1" applyBorder="1" applyAlignment="1">
      <alignment horizontal="center" vertical="center" wrapText="1"/>
    </xf>
    <xf numFmtId="0" fontId="9" fillId="7" borderId="29" xfId="0" applyFont="1" applyFill="1" applyBorder="1" applyAlignment="1">
      <alignment horizontal="center" vertical="center" wrapText="1"/>
    </xf>
    <xf numFmtId="0" fontId="9" fillId="7" borderId="31"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7" fillId="7" borderId="37" xfId="0" applyFont="1" applyFill="1" applyBorder="1" applyAlignment="1">
      <alignment horizontal="center" vertical="center" wrapText="1"/>
    </xf>
    <xf numFmtId="14" fontId="7" fillId="7" borderId="7" xfId="0" applyNumberFormat="1" applyFont="1" applyFill="1" applyBorder="1" applyAlignment="1">
      <alignment horizontal="center" vertical="center" wrapText="1"/>
    </xf>
    <xf numFmtId="14" fontId="7" fillId="7" borderId="22" xfId="0" applyNumberFormat="1" applyFont="1" applyFill="1" applyBorder="1" applyAlignment="1">
      <alignment horizontal="center" vertical="center" wrapText="1"/>
    </xf>
    <xf numFmtId="14" fontId="7" fillId="7" borderId="25" xfId="0" applyNumberFormat="1" applyFont="1" applyFill="1" applyBorder="1" applyAlignment="1">
      <alignment horizontal="center" vertical="center" wrapText="1"/>
    </xf>
    <xf numFmtId="0" fontId="7" fillId="2" borderId="7" xfId="0" applyFont="1" applyFill="1" applyBorder="1" applyAlignment="1">
      <alignment horizontal="center" vertical="center" wrapText="1"/>
    </xf>
    <xf numFmtId="1" fontId="7" fillId="2" borderId="7" xfId="0" applyNumberFormat="1" applyFont="1" applyFill="1" applyBorder="1" applyAlignment="1">
      <alignment horizontal="center" vertical="center" wrapText="1"/>
    </xf>
    <xf numFmtId="14" fontId="7" fillId="2" borderId="7" xfId="0" applyNumberFormat="1" applyFont="1" applyFill="1" applyBorder="1" applyAlignment="1">
      <alignment horizontal="center" vertical="center" wrapText="1"/>
    </xf>
    <xf numFmtId="44" fontId="7" fillId="2" borderId="7" xfId="1" applyFont="1" applyFill="1" applyBorder="1" applyAlignment="1">
      <alignment horizontal="center" vertical="center" wrapText="1"/>
    </xf>
    <xf numFmtId="44" fontId="7" fillId="2" borderId="8" xfId="1" applyFont="1" applyFill="1" applyBorder="1" applyAlignment="1">
      <alignment horizontal="center" vertical="center" wrapText="1"/>
    </xf>
    <xf numFmtId="0" fontId="7" fillId="2" borderId="22" xfId="0" applyFont="1" applyFill="1" applyBorder="1" applyAlignment="1">
      <alignment horizontal="center" vertical="center" wrapText="1"/>
    </xf>
    <xf numFmtId="1" fontId="7" fillId="2" borderId="22" xfId="0" applyNumberFormat="1" applyFont="1" applyFill="1" applyBorder="1" applyAlignment="1">
      <alignment horizontal="center" vertical="center" wrapText="1"/>
    </xf>
    <xf numFmtId="14" fontId="7" fillId="2" borderId="22" xfId="0" applyNumberFormat="1" applyFont="1" applyFill="1" applyBorder="1" applyAlignment="1">
      <alignment horizontal="center" vertical="center" wrapText="1"/>
    </xf>
    <xf numFmtId="44" fontId="7" fillId="2" borderId="22" xfId="1" applyFont="1" applyFill="1" applyBorder="1" applyAlignment="1">
      <alignment horizontal="center" vertical="center" wrapText="1"/>
    </xf>
    <xf numFmtId="44" fontId="7" fillId="2" borderId="23" xfId="1" applyFont="1" applyFill="1" applyBorder="1" applyAlignment="1">
      <alignment horizontal="center" vertical="center" wrapText="1"/>
    </xf>
    <xf numFmtId="0" fontId="7" fillId="2" borderId="25" xfId="0" applyFont="1" applyFill="1" applyBorder="1" applyAlignment="1">
      <alignment horizontal="center" vertical="center" wrapText="1"/>
    </xf>
    <xf numFmtId="1" fontId="7" fillId="2" borderId="25" xfId="0" applyNumberFormat="1" applyFont="1" applyFill="1" applyBorder="1" applyAlignment="1">
      <alignment horizontal="center" vertical="center" wrapText="1"/>
    </xf>
    <xf numFmtId="14" fontId="7" fillId="2" borderId="25" xfId="0" applyNumberFormat="1" applyFont="1" applyFill="1" applyBorder="1" applyAlignment="1">
      <alignment horizontal="center" vertical="center" wrapText="1"/>
    </xf>
    <xf numFmtId="44" fontId="7" fillId="2" borderId="25" xfId="1" applyFont="1" applyFill="1" applyBorder="1" applyAlignment="1">
      <alignment horizontal="center" vertical="center" wrapText="1"/>
    </xf>
    <xf numFmtId="44" fontId="7" fillId="2" borderId="26" xfId="1" applyFont="1" applyFill="1" applyBorder="1" applyAlignment="1">
      <alignment horizontal="center" vertical="center" wrapText="1"/>
    </xf>
    <xf numFmtId="0" fontId="7" fillId="2" borderId="17" xfId="0" applyFont="1" applyFill="1" applyBorder="1" applyAlignment="1">
      <alignment horizontal="center" vertical="center" wrapText="1"/>
    </xf>
    <xf numFmtId="1" fontId="7" fillId="2" borderId="17" xfId="0" applyNumberFormat="1" applyFont="1" applyFill="1" applyBorder="1" applyAlignment="1">
      <alignment horizontal="center" vertical="center" wrapText="1"/>
    </xf>
    <xf numFmtId="14" fontId="7" fillId="2" borderId="17" xfId="0" applyNumberFormat="1" applyFont="1" applyFill="1" applyBorder="1" applyAlignment="1">
      <alignment horizontal="center" vertical="center" wrapText="1"/>
    </xf>
    <xf numFmtId="44" fontId="7" fillId="2" borderId="17" xfId="1" applyFont="1" applyFill="1" applyBorder="1" applyAlignment="1">
      <alignment horizontal="center" vertical="center" wrapText="1"/>
    </xf>
    <xf numFmtId="44" fontId="7" fillId="2" borderId="18" xfId="1" applyFont="1" applyFill="1" applyBorder="1" applyAlignment="1">
      <alignment horizontal="center" vertical="center" wrapText="1"/>
    </xf>
    <xf numFmtId="1" fontId="8" fillId="2" borderId="20" xfId="0" applyNumberFormat="1" applyFont="1" applyFill="1" applyBorder="1" applyAlignment="1">
      <alignment horizontal="center" vertical="center" wrapText="1"/>
    </xf>
    <xf numFmtId="44" fontId="8" fillId="2" borderId="20" xfId="1" applyFont="1" applyFill="1" applyBorder="1" applyAlignment="1">
      <alignment horizontal="center" vertical="center" wrapText="1"/>
    </xf>
    <xf numFmtId="44" fontId="8" fillId="2" borderId="20" xfId="1" applyFont="1" applyFill="1" applyBorder="1" applyAlignment="1">
      <alignment horizontal="right" vertical="center" wrapText="1"/>
    </xf>
    <xf numFmtId="44" fontId="8" fillId="2" borderId="21" xfId="1"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3" borderId="7" xfId="0" applyFont="1" applyFill="1" applyBorder="1" applyAlignment="1">
      <alignment horizontal="center" vertical="center" wrapText="1"/>
    </xf>
    <xf numFmtId="1" fontId="7" fillId="3" borderId="7" xfId="0" applyNumberFormat="1" applyFont="1" applyFill="1" applyBorder="1" applyAlignment="1">
      <alignment horizontal="center" vertical="center" wrapText="1"/>
    </xf>
    <xf numFmtId="14" fontId="7" fillId="3" borderId="7" xfId="0" applyNumberFormat="1" applyFont="1" applyFill="1" applyBorder="1" applyAlignment="1">
      <alignment horizontal="center" vertical="center" wrapText="1"/>
    </xf>
    <xf numFmtId="44" fontId="7" fillId="3" borderId="7" xfId="1" applyFont="1" applyFill="1" applyBorder="1" applyAlignment="1">
      <alignment horizontal="center" vertical="center" wrapText="1"/>
    </xf>
    <xf numFmtId="44" fontId="7" fillId="3" borderId="8" xfId="1" applyFont="1" applyFill="1" applyBorder="1" applyAlignment="1">
      <alignment horizontal="center" vertical="center" wrapText="1"/>
    </xf>
    <xf numFmtId="0" fontId="7" fillId="3" borderId="22" xfId="0" applyFont="1" applyFill="1" applyBorder="1" applyAlignment="1">
      <alignment horizontal="center" vertical="center" wrapText="1"/>
    </xf>
    <xf numFmtId="1" fontId="7" fillId="3" borderId="22" xfId="0" applyNumberFormat="1" applyFont="1" applyFill="1" applyBorder="1" applyAlignment="1">
      <alignment horizontal="center" vertical="center" wrapText="1"/>
    </xf>
    <xf numFmtId="14" fontId="7" fillId="3" borderId="22" xfId="0" applyNumberFormat="1" applyFont="1" applyFill="1" applyBorder="1" applyAlignment="1">
      <alignment horizontal="center" vertical="center" wrapText="1"/>
    </xf>
    <xf numFmtId="44" fontId="7" fillId="3" borderId="22" xfId="1" applyFont="1" applyFill="1" applyBorder="1" applyAlignment="1">
      <alignment horizontal="center" vertical="center" wrapText="1"/>
    </xf>
    <xf numFmtId="44" fontId="7" fillId="3" borderId="23" xfId="1" applyFont="1" applyFill="1" applyBorder="1" applyAlignment="1">
      <alignment horizontal="center" vertical="center" wrapText="1"/>
    </xf>
    <xf numFmtId="0" fontId="7" fillId="3" borderId="25" xfId="0" applyFont="1" applyFill="1" applyBorder="1" applyAlignment="1">
      <alignment horizontal="center" vertical="center" wrapText="1"/>
    </xf>
    <xf numFmtId="1" fontId="7" fillId="3" borderId="25" xfId="0" applyNumberFormat="1" applyFont="1" applyFill="1" applyBorder="1" applyAlignment="1">
      <alignment horizontal="center" vertical="center" wrapText="1"/>
    </xf>
    <xf numFmtId="14" fontId="7" fillId="3" borderId="25" xfId="0" applyNumberFormat="1" applyFont="1" applyFill="1" applyBorder="1" applyAlignment="1">
      <alignment horizontal="center" vertical="center" wrapText="1"/>
    </xf>
    <xf numFmtId="44" fontId="7" fillId="3" borderId="25" xfId="1" applyFont="1" applyFill="1" applyBorder="1" applyAlignment="1">
      <alignment horizontal="center" vertical="center" wrapText="1"/>
    </xf>
    <xf numFmtId="44" fontId="7" fillId="3" borderId="26" xfId="1" applyFont="1" applyFill="1" applyBorder="1" applyAlignment="1">
      <alignment horizontal="center" vertical="center" wrapText="1"/>
    </xf>
    <xf numFmtId="1" fontId="8" fillId="3" borderId="20" xfId="0" applyNumberFormat="1" applyFont="1" applyFill="1" applyBorder="1" applyAlignment="1">
      <alignment horizontal="center" vertical="center" wrapText="1"/>
    </xf>
    <xf numFmtId="44" fontId="8" fillId="3" borderId="20" xfId="1" applyFont="1" applyFill="1" applyBorder="1" applyAlignment="1">
      <alignment horizontal="center" vertical="center" wrapText="1"/>
    </xf>
    <xf numFmtId="44" fontId="8" fillId="3" borderId="20" xfId="1" applyFont="1" applyFill="1" applyBorder="1" applyAlignment="1">
      <alignment horizontal="right" vertical="center" wrapText="1"/>
    </xf>
    <xf numFmtId="44" fontId="8" fillId="3" borderId="21" xfId="1"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7" borderId="28" xfId="0" applyFont="1" applyFill="1" applyBorder="1" applyAlignment="1">
      <alignment horizontal="center" vertical="center" wrapText="1"/>
    </xf>
    <xf numFmtId="44" fontId="8" fillId="4" borderId="38" xfId="1" applyFont="1" applyFill="1" applyBorder="1" applyAlignment="1">
      <alignment horizontal="center" vertical="center" wrapText="1"/>
    </xf>
    <xf numFmtId="49" fontId="9" fillId="7" borderId="7" xfId="0" applyNumberFormat="1" applyFont="1" applyFill="1" applyBorder="1" applyAlignment="1">
      <alignment horizontal="center" vertical="center" wrapText="1"/>
    </xf>
    <xf numFmtId="1" fontId="9" fillId="7" borderId="7" xfId="0" applyNumberFormat="1" applyFont="1" applyFill="1" applyBorder="1" applyAlignment="1">
      <alignment horizontal="center" vertical="center" wrapText="1"/>
    </xf>
    <xf numFmtId="44" fontId="9" fillId="7" borderId="7" xfId="1" applyFont="1" applyFill="1" applyBorder="1" applyAlignment="1">
      <alignment horizontal="center" vertical="center" wrapText="1"/>
    </xf>
    <xf numFmtId="49" fontId="9" fillId="7" borderId="22" xfId="0" applyNumberFormat="1" applyFont="1" applyFill="1" applyBorder="1" applyAlignment="1">
      <alignment horizontal="center" vertical="center" wrapText="1"/>
    </xf>
    <xf numFmtId="1" fontId="9" fillId="7" borderId="22"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1" fontId="9" fillId="7" borderId="17" xfId="0" applyNumberFormat="1" applyFont="1" applyFill="1" applyBorder="1" applyAlignment="1">
      <alignment horizontal="center" vertical="center" wrapText="1"/>
    </xf>
    <xf numFmtId="44" fontId="9" fillId="7" borderId="17" xfId="1" applyFont="1" applyFill="1" applyBorder="1" applyAlignment="1">
      <alignment horizontal="center" vertical="center" wrapText="1"/>
    </xf>
    <xf numFmtId="1" fontId="6" fillId="7" borderId="20" xfId="0" applyNumberFormat="1" applyFont="1" applyFill="1" applyBorder="1" applyAlignment="1">
      <alignment horizontal="center" vertical="center" wrapText="1"/>
    </xf>
    <xf numFmtId="44" fontId="6" fillId="7" borderId="20" xfId="1" applyFont="1" applyFill="1" applyBorder="1" applyAlignment="1">
      <alignment horizontal="center" vertical="center" wrapText="1"/>
    </xf>
    <xf numFmtId="0" fontId="9" fillId="7" borderId="22" xfId="0" applyNumberFormat="1" applyFont="1" applyFill="1" applyBorder="1" applyAlignment="1">
      <alignment horizontal="center" vertical="center" wrapText="1"/>
    </xf>
    <xf numFmtId="0" fontId="9" fillId="7" borderId="17" xfId="0" applyNumberFormat="1" applyFont="1" applyFill="1" applyBorder="1" applyAlignment="1">
      <alignment horizontal="center" vertical="center" wrapText="1"/>
    </xf>
    <xf numFmtId="49" fontId="9" fillId="7" borderId="28" xfId="0" applyNumberFormat="1" applyFont="1" applyFill="1" applyBorder="1" applyAlignment="1">
      <alignment horizontal="center" vertical="center" wrapText="1"/>
    </xf>
    <xf numFmtId="49" fontId="9" fillId="7" borderId="5" xfId="0" applyNumberFormat="1" applyFont="1" applyFill="1" applyBorder="1" applyAlignment="1">
      <alignment horizontal="center" vertical="center" wrapText="1"/>
    </xf>
    <xf numFmtId="49" fontId="9" fillId="7" borderId="29" xfId="0" applyNumberFormat="1" applyFont="1" applyFill="1" applyBorder="1" applyAlignment="1">
      <alignment horizontal="center" vertical="center" wrapText="1"/>
    </xf>
    <xf numFmtId="49" fontId="9" fillId="7" borderId="31" xfId="0" applyNumberFormat="1" applyFont="1" applyFill="1" applyBorder="1" applyAlignment="1">
      <alignment horizontal="center" vertical="center" wrapText="1"/>
    </xf>
    <xf numFmtId="0" fontId="7" fillId="8" borderId="17" xfId="0" applyFont="1" applyFill="1" applyBorder="1" applyAlignment="1">
      <alignment horizontal="center" vertical="center" wrapText="1"/>
    </xf>
    <xf numFmtId="0" fontId="9" fillId="8" borderId="5" xfId="0" applyFont="1" applyFill="1" applyBorder="1" applyAlignment="1">
      <alignment horizontal="center" vertical="center" wrapText="1"/>
    </xf>
    <xf numFmtId="1" fontId="7" fillId="9" borderId="22" xfId="0" applyNumberFormat="1" applyFont="1" applyFill="1" applyBorder="1" applyAlignment="1">
      <alignment horizontal="center" vertical="center" wrapText="1"/>
    </xf>
    <xf numFmtId="0" fontId="7" fillId="9" borderId="22" xfId="0" applyFont="1" applyFill="1" applyBorder="1" applyAlignment="1">
      <alignment horizontal="center" vertical="center" wrapText="1"/>
    </xf>
    <xf numFmtId="49" fontId="7" fillId="9" borderId="22" xfId="0" applyNumberFormat="1" applyFont="1" applyFill="1" applyBorder="1" applyAlignment="1">
      <alignment horizontal="center" vertical="center" wrapText="1"/>
    </xf>
    <xf numFmtId="44" fontId="7" fillId="9" borderId="22" xfId="1" applyFont="1" applyFill="1" applyBorder="1" applyAlignment="1">
      <alignment horizontal="center" vertical="center" wrapText="1"/>
    </xf>
    <xf numFmtId="44" fontId="7" fillId="9" borderId="23" xfId="1" applyFont="1" applyFill="1" applyBorder="1" applyAlignment="1">
      <alignment horizontal="center" vertical="center" wrapText="1"/>
    </xf>
    <xf numFmtId="0" fontId="9" fillId="9" borderId="28"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9" fillId="9" borderId="29" xfId="0" applyFont="1" applyFill="1" applyBorder="1" applyAlignment="1">
      <alignment horizontal="center" vertical="center" wrapText="1"/>
    </xf>
    <xf numFmtId="0" fontId="9" fillId="7" borderId="5" xfId="0" applyFont="1" applyFill="1" applyBorder="1" applyAlignment="1">
      <alignment horizontal="center" vertical="center" wrapText="1"/>
    </xf>
    <xf numFmtId="44" fontId="6" fillId="0" borderId="2" xfId="0" applyNumberFormat="1" applyFont="1" applyFill="1" applyBorder="1"/>
    <xf numFmtId="0" fontId="9" fillId="0" borderId="9" xfId="0" applyFont="1" applyFill="1" applyBorder="1"/>
    <xf numFmtId="0" fontId="9" fillId="0" borderId="13" xfId="0" applyFont="1" applyFill="1" applyBorder="1"/>
    <xf numFmtId="44" fontId="7" fillId="7" borderId="14" xfId="1" applyFont="1" applyFill="1" applyBorder="1" applyAlignment="1">
      <alignment horizontal="center" vertical="center" wrapText="1"/>
    </xf>
    <xf numFmtId="1" fontId="9" fillId="0" borderId="2" xfId="0" applyNumberFormat="1" applyFont="1" applyFill="1" applyBorder="1" applyAlignment="1">
      <alignment horizontal="center"/>
    </xf>
    <xf numFmtId="44" fontId="6" fillId="0" borderId="14" xfId="0" applyNumberFormat="1" applyFont="1" applyFill="1" applyBorder="1"/>
    <xf numFmtId="1" fontId="9" fillId="0" borderId="10" xfId="0" applyNumberFormat="1" applyFont="1" applyFill="1" applyBorder="1" applyAlignment="1">
      <alignment horizontal="center"/>
    </xf>
    <xf numFmtId="44" fontId="6" fillId="0" borderId="17" xfId="0" applyNumberFormat="1" applyFont="1" applyFill="1" applyBorder="1"/>
    <xf numFmtId="0" fontId="10" fillId="11" borderId="20"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6" fillId="0" borderId="16" xfId="0" applyFont="1" applyFill="1" applyBorder="1"/>
    <xf numFmtId="44" fontId="9" fillId="0" borderId="2" xfId="0" applyNumberFormat="1" applyFont="1" applyFill="1" applyBorder="1"/>
    <xf numFmtId="1" fontId="6" fillId="0" borderId="17" xfId="0" applyNumberFormat="1" applyFont="1" applyFill="1" applyBorder="1" applyAlignment="1">
      <alignment horizontal="center"/>
    </xf>
    <xf numFmtId="1" fontId="6" fillId="0" borderId="18" xfId="0" applyNumberFormat="1" applyFont="1" applyFill="1" applyBorder="1" applyAlignment="1">
      <alignment horizontal="center"/>
    </xf>
    <xf numFmtId="0" fontId="6" fillId="0" borderId="9" xfId="0" applyFont="1" applyFill="1" applyBorder="1"/>
    <xf numFmtId="1" fontId="6" fillId="0" borderId="2" xfId="0" applyNumberFormat="1" applyFont="1" applyFill="1" applyBorder="1" applyAlignment="1">
      <alignment horizontal="center"/>
    </xf>
    <xf numFmtId="1" fontId="6" fillId="0" borderId="10" xfId="0" applyNumberFormat="1" applyFont="1" applyFill="1" applyBorder="1" applyAlignment="1">
      <alignment horizontal="center"/>
    </xf>
    <xf numFmtId="0" fontId="3" fillId="0" borderId="0" xfId="0" applyFont="1" applyFill="1" applyBorder="1"/>
    <xf numFmtId="0" fontId="3" fillId="0" borderId="41" xfId="0" applyFont="1" applyFill="1" applyBorder="1"/>
    <xf numFmtId="0" fontId="9" fillId="0" borderId="42" xfId="0" applyFont="1" applyFill="1" applyBorder="1" applyAlignment="1">
      <alignment horizontal="center"/>
    </xf>
    <xf numFmtId="0" fontId="9" fillId="0" borderId="0" xfId="0" applyFont="1" applyFill="1" applyBorder="1" applyAlignment="1">
      <alignment horizontal="center"/>
    </xf>
    <xf numFmtId="1" fontId="9" fillId="0" borderId="14" xfId="0" applyNumberFormat="1" applyFont="1" applyFill="1" applyBorder="1" applyAlignment="1">
      <alignment horizontal="center"/>
    </xf>
    <xf numFmtId="1" fontId="9" fillId="0" borderId="15" xfId="0" applyNumberFormat="1" applyFont="1" applyFill="1" applyBorder="1" applyAlignment="1">
      <alignment horizontal="center"/>
    </xf>
    <xf numFmtId="0" fontId="10" fillId="11" borderId="19" xfId="0" applyFont="1" applyFill="1" applyBorder="1" applyAlignment="1">
      <alignment horizontal="center" vertical="center"/>
    </xf>
    <xf numFmtId="0" fontId="10" fillId="11" borderId="20" xfId="0" applyFont="1" applyFill="1" applyBorder="1" applyAlignment="1">
      <alignment horizontal="center" vertical="center"/>
    </xf>
    <xf numFmtId="0" fontId="5" fillId="0" borderId="0" xfId="0" applyFont="1" applyAlignment="1">
      <alignment vertical="top" wrapText="1"/>
    </xf>
    <xf numFmtId="0" fontId="4" fillId="0" borderId="0" xfId="0" applyFont="1" applyBorder="1" applyAlignment="1">
      <alignment horizontal="center" wrapText="1"/>
    </xf>
    <xf numFmtId="49" fontId="7" fillId="13" borderId="31" xfId="0" applyNumberFormat="1" applyFont="1" applyFill="1" applyBorder="1" applyAlignment="1">
      <alignment horizontal="center" vertical="center" wrapText="1"/>
    </xf>
    <xf numFmtId="1" fontId="7" fillId="13" borderId="17" xfId="0" applyNumberFormat="1" applyFont="1" applyFill="1" applyBorder="1" applyAlignment="1">
      <alignment horizontal="center" vertical="center" wrapText="1"/>
    </xf>
    <xf numFmtId="49" fontId="7" fillId="13" borderId="17" xfId="0" applyNumberFormat="1" applyFont="1" applyFill="1" applyBorder="1" applyAlignment="1">
      <alignment horizontal="center" vertical="center" wrapText="1"/>
    </xf>
    <xf numFmtId="44" fontId="7" fillId="13" borderId="17" xfId="1" applyFont="1" applyFill="1" applyBorder="1" applyAlignment="1">
      <alignment horizontal="center" vertical="center" wrapText="1"/>
    </xf>
    <xf numFmtId="44" fontId="7" fillId="13" borderId="18" xfId="1" applyFont="1" applyFill="1" applyBorder="1" applyAlignment="1">
      <alignment horizontal="center" vertical="center" wrapText="1"/>
    </xf>
    <xf numFmtId="49" fontId="7" fillId="13" borderId="5" xfId="0" applyNumberFormat="1" applyFont="1" applyFill="1" applyBorder="1" applyAlignment="1">
      <alignment horizontal="center" vertical="center" wrapText="1"/>
    </xf>
    <xf numFmtId="1" fontId="7" fillId="13" borderId="2" xfId="0" applyNumberFormat="1" applyFont="1" applyFill="1" applyBorder="1" applyAlignment="1">
      <alignment horizontal="center" vertical="center" wrapText="1"/>
    </xf>
    <xf numFmtId="49" fontId="7" fillId="13" borderId="2" xfId="0" applyNumberFormat="1" applyFont="1" applyFill="1" applyBorder="1" applyAlignment="1">
      <alignment horizontal="center" vertical="center" wrapText="1"/>
    </xf>
    <xf numFmtId="44" fontId="7" fillId="13" borderId="2" xfId="1" applyFont="1" applyFill="1" applyBorder="1" applyAlignment="1">
      <alignment horizontal="center" vertical="center" wrapText="1"/>
    </xf>
    <xf numFmtId="44" fontId="7" fillId="13" borderId="10" xfId="1" applyFont="1" applyFill="1" applyBorder="1" applyAlignment="1">
      <alignment horizontal="center" vertical="center" wrapText="1"/>
    </xf>
    <xf numFmtId="49" fontId="7" fillId="13" borderId="29" xfId="0" applyNumberFormat="1" applyFont="1" applyFill="1" applyBorder="1" applyAlignment="1">
      <alignment horizontal="center" vertical="center" wrapText="1"/>
    </xf>
    <xf numFmtId="1" fontId="7" fillId="13" borderId="22" xfId="0" applyNumberFormat="1" applyFont="1" applyFill="1" applyBorder="1" applyAlignment="1">
      <alignment horizontal="center" vertical="center" wrapText="1"/>
    </xf>
    <xf numFmtId="49" fontId="7" fillId="13" borderId="22" xfId="0" applyNumberFormat="1" applyFont="1" applyFill="1" applyBorder="1" applyAlignment="1">
      <alignment horizontal="center" vertical="center" wrapText="1"/>
    </xf>
    <xf numFmtId="44" fontId="7" fillId="13" borderId="22" xfId="1" applyFont="1" applyFill="1" applyBorder="1" applyAlignment="1">
      <alignment horizontal="center" vertical="center" wrapText="1"/>
    </xf>
    <xf numFmtId="44" fontId="7" fillId="13" borderId="23" xfId="1" applyFont="1" applyFill="1" applyBorder="1" applyAlignment="1">
      <alignment horizontal="center" vertical="center" wrapText="1"/>
    </xf>
    <xf numFmtId="1" fontId="8" fillId="13" borderId="20" xfId="0" applyNumberFormat="1" applyFont="1" applyFill="1" applyBorder="1" applyAlignment="1">
      <alignment horizontal="center" vertical="center" wrapText="1"/>
    </xf>
    <xf numFmtId="44" fontId="8" fillId="13" borderId="20" xfId="1" applyFont="1" applyFill="1" applyBorder="1" applyAlignment="1">
      <alignment horizontal="center" vertical="center" wrapText="1"/>
    </xf>
    <xf numFmtId="44" fontId="8" fillId="13" borderId="20" xfId="1" applyFont="1" applyFill="1" applyBorder="1" applyAlignment="1">
      <alignment horizontal="right" vertical="center" wrapText="1"/>
    </xf>
    <xf numFmtId="44" fontId="8" fillId="13" borderId="21" xfId="1" applyFont="1" applyFill="1" applyBorder="1" applyAlignment="1">
      <alignment horizontal="center" vertical="center" wrapText="1"/>
    </xf>
    <xf numFmtId="0" fontId="7" fillId="13" borderId="17" xfId="0" applyNumberFormat="1" applyFont="1" applyFill="1" applyBorder="1" applyAlignment="1">
      <alignment horizontal="center" vertical="center" wrapText="1"/>
    </xf>
    <xf numFmtId="0" fontId="7" fillId="13" borderId="22" xfId="0" applyNumberFormat="1" applyFont="1" applyFill="1" applyBorder="1" applyAlignment="1">
      <alignment horizontal="center" vertical="center" wrapText="1"/>
    </xf>
    <xf numFmtId="1" fontId="7" fillId="13" borderId="25" xfId="0" applyNumberFormat="1" applyFont="1" applyFill="1" applyBorder="1" applyAlignment="1">
      <alignment horizontal="center" vertical="center" wrapText="1"/>
    </xf>
    <xf numFmtId="0" fontId="7" fillId="13" borderId="25" xfId="0" applyFont="1" applyFill="1" applyBorder="1" applyAlignment="1">
      <alignment horizontal="center" vertical="center" wrapText="1"/>
    </xf>
    <xf numFmtId="44" fontId="7" fillId="13" borderId="25" xfId="1" applyFont="1" applyFill="1" applyBorder="1" applyAlignment="1">
      <alignment horizontal="center" vertical="center" wrapText="1"/>
    </xf>
    <xf numFmtId="44" fontId="7" fillId="13" borderId="26" xfId="1" applyFont="1" applyFill="1" applyBorder="1" applyAlignment="1">
      <alignment horizontal="center" vertical="center" wrapText="1"/>
    </xf>
    <xf numFmtId="0" fontId="7" fillId="13" borderId="37" xfId="0" applyFont="1" applyFill="1" applyBorder="1" applyAlignment="1">
      <alignment horizontal="center" vertical="center" wrapText="1"/>
    </xf>
    <xf numFmtId="0" fontId="7" fillId="13" borderId="31" xfId="0" applyFont="1" applyFill="1" applyBorder="1" applyAlignment="1">
      <alignment horizontal="center" vertical="center" wrapText="1"/>
    </xf>
    <xf numFmtId="0" fontId="7" fillId="13" borderId="5" xfId="0" applyFont="1" applyFill="1" applyBorder="1" applyAlignment="1">
      <alignment horizontal="center" vertical="center" wrapText="1"/>
    </xf>
    <xf numFmtId="0" fontId="7" fillId="13" borderId="29" xfId="0" applyFont="1" applyFill="1" applyBorder="1" applyAlignment="1">
      <alignment horizontal="center" vertical="center" wrapText="1"/>
    </xf>
    <xf numFmtId="49" fontId="9" fillId="13" borderId="31" xfId="0" applyNumberFormat="1" applyFont="1" applyFill="1" applyBorder="1" applyAlignment="1">
      <alignment horizontal="center" vertical="center" wrapText="1"/>
    </xf>
    <xf numFmtId="1" fontId="9" fillId="13" borderId="17" xfId="0" applyNumberFormat="1" applyFont="1" applyFill="1" applyBorder="1" applyAlignment="1">
      <alignment horizontal="center" vertical="center" wrapText="1"/>
    </xf>
    <xf numFmtId="49" fontId="9" fillId="13" borderId="17" xfId="0" applyNumberFormat="1" applyFont="1" applyFill="1" applyBorder="1" applyAlignment="1">
      <alignment horizontal="center" vertical="center" wrapText="1"/>
    </xf>
    <xf numFmtId="44" fontId="9" fillId="13" borderId="17" xfId="1" applyFont="1" applyFill="1" applyBorder="1" applyAlignment="1">
      <alignment horizontal="center" vertical="center" wrapText="1"/>
    </xf>
    <xf numFmtId="49" fontId="9" fillId="13" borderId="5" xfId="0" applyNumberFormat="1" applyFont="1" applyFill="1" applyBorder="1" applyAlignment="1">
      <alignment horizontal="center" vertical="center" wrapText="1"/>
    </xf>
    <xf numFmtId="1" fontId="9" fillId="13" borderId="2" xfId="0" applyNumberFormat="1" applyFont="1" applyFill="1" applyBorder="1" applyAlignment="1">
      <alignment horizontal="center" vertical="center" wrapText="1"/>
    </xf>
    <xf numFmtId="49" fontId="9" fillId="13" borderId="2" xfId="0" applyNumberFormat="1" applyFont="1" applyFill="1" applyBorder="1" applyAlignment="1">
      <alignment horizontal="center" vertical="center" wrapText="1"/>
    </xf>
    <xf numFmtId="49" fontId="9" fillId="13" borderId="29" xfId="0" applyNumberFormat="1" applyFont="1" applyFill="1" applyBorder="1" applyAlignment="1">
      <alignment horizontal="center" vertical="center" wrapText="1"/>
    </xf>
    <xf numFmtId="1" fontId="9" fillId="13" borderId="22" xfId="0" applyNumberFormat="1" applyFont="1" applyFill="1" applyBorder="1" applyAlignment="1">
      <alignment horizontal="center" vertical="center" wrapText="1"/>
    </xf>
    <xf numFmtId="49" fontId="9" fillId="13" borderId="22" xfId="0" applyNumberFormat="1" applyFont="1" applyFill="1" applyBorder="1" applyAlignment="1">
      <alignment horizontal="center" vertical="center" wrapText="1"/>
    </xf>
    <xf numFmtId="1" fontId="6" fillId="13" borderId="20" xfId="0" applyNumberFormat="1" applyFont="1" applyFill="1" applyBorder="1" applyAlignment="1">
      <alignment horizontal="center" vertical="center" wrapText="1"/>
    </xf>
    <xf numFmtId="44" fontId="6" fillId="13" borderId="20" xfId="1" applyFont="1" applyFill="1" applyBorder="1" applyAlignment="1">
      <alignment horizontal="center" vertical="center" wrapText="1"/>
    </xf>
    <xf numFmtId="0" fontId="9" fillId="13" borderId="17" xfId="0" applyNumberFormat="1" applyFont="1" applyFill="1" applyBorder="1" applyAlignment="1">
      <alignment horizontal="center" vertical="center" wrapText="1"/>
    </xf>
    <xf numFmtId="0" fontId="9" fillId="13" borderId="2" xfId="0" applyNumberFormat="1" applyFont="1" applyFill="1" applyBorder="1" applyAlignment="1">
      <alignment horizontal="center" vertical="center" wrapText="1"/>
    </xf>
    <xf numFmtId="0" fontId="7" fillId="13" borderId="2" xfId="0" applyNumberFormat="1" applyFont="1" applyFill="1" applyBorder="1" applyAlignment="1">
      <alignment horizontal="center" vertical="center" wrapText="1"/>
    </xf>
    <xf numFmtId="0" fontId="9" fillId="13" borderId="22" xfId="0" applyNumberFormat="1" applyFont="1" applyFill="1" applyBorder="1" applyAlignment="1">
      <alignment horizontal="center" vertical="center" wrapText="1"/>
    </xf>
    <xf numFmtId="0" fontId="9" fillId="13" borderId="31" xfId="0" applyFont="1" applyFill="1" applyBorder="1" applyAlignment="1">
      <alignment horizontal="center" vertical="center" wrapText="1"/>
    </xf>
    <xf numFmtId="0" fontId="7" fillId="13" borderId="17" xfId="0" applyFont="1" applyFill="1" applyBorder="1" applyAlignment="1">
      <alignment horizontal="center" vertical="center" wrapText="1"/>
    </xf>
    <xf numFmtId="0" fontId="9" fillId="13" borderId="5" xfId="0" applyFont="1" applyFill="1" applyBorder="1" applyAlignment="1">
      <alignment horizontal="center" vertical="center" wrapText="1"/>
    </xf>
    <xf numFmtId="0" fontId="7" fillId="13" borderId="2" xfId="0" applyFont="1" applyFill="1" applyBorder="1" applyAlignment="1">
      <alignment horizontal="center" vertical="center" wrapText="1"/>
    </xf>
    <xf numFmtId="0" fontId="9" fillId="13" borderId="29" xfId="0" applyFont="1" applyFill="1" applyBorder="1" applyAlignment="1">
      <alignment horizontal="center" vertical="center" wrapText="1"/>
    </xf>
    <xf numFmtId="0" fontId="7" fillId="13" borderId="22" xfId="0" applyFont="1" applyFill="1" applyBorder="1" applyAlignment="1">
      <alignment horizontal="center" vertical="center" wrapText="1"/>
    </xf>
    <xf numFmtId="14" fontId="7" fillId="13" borderId="2" xfId="0" applyNumberFormat="1" applyFont="1" applyFill="1" applyBorder="1" applyAlignment="1">
      <alignment horizontal="center" vertical="center" wrapText="1"/>
    </xf>
    <xf numFmtId="14" fontId="7" fillId="13" borderId="17" xfId="0" applyNumberFormat="1" applyFont="1" applyFill="1" applyBorder="1" applyAlignment="1">
      <alignment horizontal="center" vertical="center" wrapText="1"/>
    </xf>
    <xf numFmtId="14" fontId="7" fillId="13" borderId="22" xfId="0" applyNumberFormat="1" applyFont="1" applyFill="1" applyBorder="1" applyAlignment="1">
      <alignment horizontal="center" vertical="center" wrapText="1"/>
    </xf>
    <xf numFmtId="14" fontId="7" fillId="13" borderId="25" xfId="0" applyNumberFormat="1" applyFont="1" applyFill="1" applyBorder="1" applyAlignment="1">
      <alignment horizontal="center" vertical="center" wrapText="1"/>
    </xf>
    <xf numFmtId="44" fontId="12" fillId="11" borderId="48" xfId="0" applyNumberFormat="1" applyFont="1" applyFill="1" applyBorder="1" applyAlignment="1"/>
    <xf numFmtId="0" fontId="9" fillId="0" borderId="0" xfId="0" applyFont="1" applyAlignment="1">
      <alignment horizontal="right"/>
    </xf>
    <xf numFmtId="44" fontId="9" fillId="0" borderId="0" xfId="0" applyNumberFormat="1" applyFont="1"/>
    <xf numFmtId="49" fontId="8" fillId="6" borderId="30" xfId="0" applyNumberFormat="1" applyFont="1" applyFill="1" applyBorder="1" applyAlignment="1">
      <alignment horizontal="center" vertical="center" wrapText="1"/>
    </xf>
    <xf numFmtId="49" fontId="8" fillId="5" borderId="30" xfId="0" applyNumberFormat="1" applyFont="1" applyFill="1" applyBorder="1" applyAlignment="1">
      <alignment horizontal="center" vertical="center" wrapText="1"/>
    </xf>
    <xf numFmtId="49" fontId="8" fillId="6" borderId="20" xfId="0" applyNumberFormat="1" applyFont="1" applyFill="1" applyBorder="1" applyAlignment="1">
      <alignment horizontal="center" vertical="center" wrapText="1"/>
    </xf>
    <xf numFmtId="0" fontId="6" fillId="6" borderId="27" xfId="0" applyFont="1" applyFill="1" applyBorder="1" applyAlignment="1">
      <alignment horizontal="center" vertical="center"/>
    </xf>
    <xf numFmtId="0" fontId="6" fillId="6" borderId="3" xfId="0" applyFont="1" applyFill="1" applyBorder="1" applyAlignment="1">
      <alignment horizontal="center" vertical="center"/>
    </xf>
    <xf numFmtId="0" fontId="7" fillId="6" borderId="32"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7" fillId="6" borderId="34" xfId="0" applyFont="1" applyFill="1" applyBorder="1" applyAlignment="1">
      <alignment horizontal="center" vertical="center" wrapText="1"/>
    </xf>
    <xf numFmtId="0" fontId="7" fillId="13" borderId="32" xfId="0" applyFont="1" applyFill="1" applyBorder="1" applyAlignment="1">
      <alignment horizontal="center" vertical="center" wrapText="1"/>
    </xf>
    <xf numFmtId="0" fontId="7" fillId="13" borderId="33" xfId="0" applyFont="1" applyFill="1" applyBorder="1" applyAlignment="1">
      <alignment horizontal="center" vertical="center" wrapText="1"/>
    </xf>
    <xf numFmtId="0" fontId="7" fillId="13" borderId="34" xfId="0" applyFont="1" applyFill="1" applyBorder="1" applyAlignment="1">
      <alignment horizontal="center" vertical="center" wrapText="1"/>
    </xf>
    <xf numFmtId="49" fontId="8" fillId="13" borderId="30" xfId="0" applyNumberFormat="1" applyFont="1" applyFill="1" applyBorder="1" applyAlignment="1">
      <alignment horizontal="center" vertical="center" wrapText="1"/>
    </xf>
    <xf numFmtId="49" fontId="8" fillId="13" borderId="20" xfId="0" applyNumberFormat="1" applyFont="1" applyFill="1" applyBorder="1" applyAlignment="1">
      <alignment horizontal="center" vertical="center" wrapText="1"/>
    </xf>
    <xf numFmtId="0" fontId="1" fillId="0" borderId="49" xfId="0" applyFont="1" applyBorder="1" applyAlignment="1">
      <alignment horizontal="center"/>
    </xf>
    <xf numFmtId="0" fontId="5" fillId="0" borderId="0" xfId="0" applyFont="1" applyAlignment="1">
      <alignment horizontal="center" vertical="top" wrapText="1"/>
    </xf>
    <xf numFmtId="0" fontId="9" fillId="11" borderId="24" xfId="0" applyFont="1" applyFill="1" applyBorder="1" applyAlignment="1">
      <alignment horizontal="center"/>
    </xf>
    <xf numFmtId="0" fontId="9" fillId="11" borderId="25" xfId="0" applyFont="1" applyFill="1" applyBorder="1" applyAlignment="1">
      <alignment horizontal="center"/>
    </xf>
    <xf numFmtId="0" fontId="9" fillId="11" borderId="26" xfId="0" applyFont="1" applyFill="1" applyBorder="1" applyAlignment="1">
      <alignment horizontal="center"/>
    </xf>
    <xf numFmtId="49" fontId="8" fillId="4" borderId="30" xfId="0" applyNumberFormat="1" applyFont="1" applyFill="1" applyBorder="1" applyAlignment="1">
      <alignment horizontal="center" vertical="center" wrapText="1"/>
    </xf>
    <xf numFmtId="0" fontId="6" fillId="4" borderId="27"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35" xfId="0" applyFont="1" applyFill="1" applyBorder="1" applyAlignment="1">
      <alignment horizontal="center" vertical="center"/>
    </xf>
    <xf numFmtId="0" fontId="7" fillId="4" borderId="32"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34" xfId="0" applyFont="1" applyFill="1" applyBorder="1" applyAlignment="1">
      <alignment horizontal="center" vertical="center" wrapText="1"/>
    </xf>
    <xf numFmtId="49" fontId="8" fillId="4" borderId="20" xfId="0" applyNumberFormat="1"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13" xfId="0" applyFont="1" applyFill="1" applyBorder="1" applyAlignment="1">
      <alignment horizontal="center" vertical="center" wrapText="1"/>
    </xf>
    <xf numFmtId="49" fontId="8" fillId="6" borderId="19" xfId="0" applyNumberFormat="1"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27" xfId="0" applyFont="1" applyFill="1" applyBorder="1" applyAlignment="1">
      <alignment horizontal="center" vertical="center"/>
    </xf>
    <xf numFmtId="0" fontId="6" fillId="5" borderId="3" xfId="0" applyFont="1" applyFill="1" applyBorder="1" applyAlignment="1">
      <alignment horizontal="center" vertical="center"/>
    </xf>
    <xf numFmtId="0" fontId="7" fillId="5" borderId="32" xfId="0" applyFont="1" applyFill="1" applyBorder="1" applyAlignment="1">
      <alignment horizontal="center" vertical="center" wrapText="1"/>
    </xf>
    <xf numFmtId="0" fontId="7" fillId="5" borderId="33" xfId="0" applyFont="1" applyFill="1" applyBorder="1" applyAlignment="1">
      <alignment horizontal="center" vertical="center" wrapText="1"/>
    </xf>
    <xf numFmtId="0" fontId="7" fillId="5" borderId="34" xfId="0" applyFont="1" applyFill="1" applyBorder="1" applyAlignment="1">
      <alignment horizontal="center" vertical="center" wrapText="1"/>
    </xf>
    <xf numFmtId="49" fontId="8" fillId="5" borderId="20" xfId="0" applyNumberFormat="1" applyFont="1" applyFill="1" applyBorder="1" applyAlignment="1">
      <alignment horizontal="center" vertical="center" wrapText="1"/>
    </xf>
    <xf numFmtId="0" fontId="6" fillId="5" borderId="35" xfId="0" applyFont="1" applyFill="1" applyBorder="1" applyAlignment="1">
      <alignment horizontal="center" vertical="center"/>
    </xf>
    <xf numFmtId="49" fontId="8" fillId="5" borderId="19" xfId="0" applyNumberFormat="1" applyFont="1" applyFill="1" applyBorder="1" applyAlignment="1">
      <alignment horizontal="center" vertical="center" wrapText="1"/>
    </xf>
    <xf numFmtId="0" fontId="6" fillId="6" borderId="35" xfId="0" applyFont="1" applyFill="1" applyBorder="1" applyAlignment="1">
      <alignment horizontal="center" vertical="center"/>
    </xf>
    <xf numFmtId="49" fontId="8" fillId="3" borderId="30" xfId="0" applyNumberFormat="1" applyFont="1" applyFill="1" applyBorder="1" applyAlignment="1">
      <alignment horizontal="center" vertical="center" wrapText="1"/>
    </xf>
    <xf numFmtId="49" fontId="8" fillId="3" borderId="20" xfId="0" applyNumberFormat="1"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2"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27" xfId="0" applyFont="1" applyFill="1" applyBorder="1" applyAlignment="1">
      <alignment horizontal="center" vertical="center"/>
    </xf>
    <xf numFmtId="0" fontId="6" fillId="2" borderId="3" xfId="0" applyFont="1" applyFill="1" applyBorder="1" applyAlignment="1">
      <alignment horizontal="center" vertical="center"/>
    </xf>
    <xf numFmtId="0" fontId="7" fillId="2" borderId="3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34" xfId="0" applyFont="1" applyFill="1" applyBorder="1" applyAlignment="1">
      <alignment horizontal="center" vertical="center" wrapText="1"/>
    </xf>
    <xf numFmtId="49" fontId="8" fillId="2" borderId="30" xfId="0" applyNumberFormat="1" applyFont="1" applyFill="1" applyBorder="1" applyAlignment="1">
      <alignment horizontal="center" vertical="center" wrapText="1"/>
    </xf>
    <xf numFmtId="49" fontId="8" fillId="2" borderId="20" xfId="0" applyNumberFormat="1" applyFont="1" applyFill="1" applyBorder="1" applyAlignment="1">
      <alignment horizontal="center" vertical="center" wrapText="1"/>
    </xf>
    <xf numFmtId="0" fontId="6" fillId="2" borderId="35"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35" xfId="0" applyFont="1" applyFill="1" applyBorder="1" applyAlignment="1">
      <alignment horizontal="center" vertical="center"/>
    </xf>
    <xf numFmtId="0" fontId="7" fillId="3" borderId="32"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7" borderId="32" xfId="0" applyFont="1" applyFill="1" applyBorder="1" applyAlignment="1">
      <alignment horizontal="center" vertical="center" wrapText="1"/>
    </xf>
    <xf numFmtId="0" fontId="7" fillId="7" borderId="33" xfId="0" applyFont="1" applyFill="1" applyBorder="1" applyAlignment="1">
      <alignment horizontal="center" vertical="center" wrapText="1"/>
    </xf>
    <xf numFmtId="0" fontId="7" fillId="7" borderId="34" xfId="0" applyFont="1" applyFill="1" applyBorder="1" applyAlignment="1">
      <alignment horizontal="center" vertical="center" wrapText="1"/>
    </xf>
    <xf numFmtId="0" fontId="6" fillId="7" borderId="27" xfId="0" applyFont="1" applyFill="1" applyBorder="1" applyAlignment="1">
      <alignment horizontal="center" vertical="center"/>
    </xf>
    <xf numFmtId="0" fontId="6" fillId="7" borderId="3" xfId="0" applyFont="1" applyFill="1" applyBorder="1" applyAlignment="1">
      <alignment horizontal="center" vertical="center"/>
    </xf>
    <xf numFmtId="49" fontId="8" fillId="7" borderId="30" xfId="0" applyNumberFormat="1" applyFont="1" applyFill="1" applyBorder="1" applyAlignment="1">
      <alignment horizontal="center" vertical="center" wrapText="1"/>
    </xf>
    <xf numFmtId="49" fontId="8" fillId="7" borderId="20" xfId="0" applyNumberFormat="1" applyFont="1" applyFill="1" applyBorder="1" applyAlignment="1">
      <alignment horizontal="center" vertical="center" wrapText="1"/>
    </xf>
    <xf numFmtId="0" fontId="6" fillId="13" borderId="3" xfId="0" applyFont="1" applyFill="1" applyBorder="1" applyAlignment="1">
      <alignment horizontal="center" vertical="center"/>
    </xf>
    <xf numFmtId="0" fontId="6" fillId="13" borderId="35" xfId="0" applyFont="1" applyFill="1" applyBorder="1" applyAlignment="1">
      <alignment horizontal="center" vertical="center"/>
    </xf>
    <xf numFmtId="0" fontId="6" fillId="8" borderId="27" xfId="0" applyFont="1" applyFill="1" applyBorder="1" applyAlignment="1">
      <alignment horizontal="center" vertical="center"/>
    </xf>
    <xf numFmtId="0" fontId="6" fillId="8" borderId="3" xfId="0" applyFont="1" applyFill="1" applyBorder="1" applyAlignment="1">
      <alignment horizontal="center" vertical="center"/>
    </xf>
    <xf numFmtId="0" fontId="7"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6" fillId="7" borderId="35" xfId="0" applyFont="1" applyFill="1" applyBorder="1" applyAlignment="1">
      <alignment horizontal="center" vertical="center"/>
    </xf>
    <xf numFmtId="49" fontId="8" fillId="8" borderId="30" xfId="0" applyNumberFormat="1" applyFont="1" applyFill="1" applyBorder="1" applyAlignment="1">
      <alignment horizontal="center" vertical="center" wrapText="1"/>
    </xf>
    <xf numFmtId="49" fontId="8" fillId="8" borderId="20" xfId="0" applyNumberFormat="1" applyFont="1" applyFill="1" applyBorder="1" applyAlignment="1">
      <alignment horizontal="center" vertical="center" wrapText="1"/>
    </xf>
    <xf numFmtId="0" fontId="6" fillId="8" borderId="35" xfId="0" applyFont="1" applyFill="1" applyBorder="1" applyAlignment="1">
      <alignment horizontal="center" vertical="center"/>
    </xf>
    <xf numFmtId="0" fontId="6" fillId="8" borderId="6"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8" borderId="13" xfId="0" applyFont="1" applyFill="1" applyBorder="1" applyAlignment="1">
      <alignment horizontal="center" vertical="center" wrapText="1"/>
    </xf>
    <xf numFmtId="0" fontId="7" fillId="8" borderId="33" xfId="0" applyFont="1" applyFill="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49" fontId="8" fillId="13" borderId="19" xfId="0" applyNumberFormat="1" applyFont="1" applyFill="1" applyBorder="1" applyAlignment="1">
      <alignment horizontal="center" vertical="center" wrapText="1"/>
    </xf>
    <xf numFmtId="49" fontId="8" fillId="7" borderId="19" xfId="0" applyNumberFormat="1" applyFont="1" applyFill="1" applyBorder="1" applyAlignment="1">
      <alignment horizontal="center" vertical="center" wrapText="1"/>
    </xf>
    <xf numFmtId="0" fontId="6" fillId="9" borderId="27" xfId="0" applyFont="1" applyFill="1" applyBorder="1" applyAlignment="1">
      <alignment horizontal="center" vertical="center"/>
    </xf>
    <xf numFmtId="0" fontId="6" fillId="9" borderId="35" xfId="0" applyFont="1" applyFill="1" applyBorder="1" applyAlignment="1">
      <alignment horizontal="center" vertical="center"/>
    </xf>
    <xf numFmtId="0" fontId="7" fillId="9" borderId="32" xfId="0" applyFont="1" applyFill="1" applyBorder="1" applyAlignment="1">
      <alignment horizontal="center" vertical="center" wrapText="1"/>
    </xf>
    <xf numFmtId="0" fontId="7" fillId="9" borderId="34" xfId="0" applyFont="1" applyFill="1" applyBorder="1" applyAlignment="1">
      <alignment horizontal="center" vertical="center" wrapText="1"/>
    </xf>
    <xf numFmtId="49" fontId="8" fillId="9" borderId="30" xfId="0" applyNumberFormat="1" applyFont="1" applyFill="1" applyBorder="1" applyAlignment="1">
      <alignment horizontal="center" vertical="center" wrapText="1"/>
    </xf>
    <xf numFmtId="49" fontId="8" fillId="9" borderId="20" xfId="0" applyNumberFormat="1"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6" fillId="10" borderId="27" xfId="0" applyFont="1" applyFill="1" applyBorder="1" applyAlignment="1">
      <alignment horizontal="center" vertical="center"/>
    </xf>
    <xf numFmtId="0" fontId="6" fillId="10" borderId="3" xfId="0" applyFont="1" applyFill="1" applyBorder="1" applyAlignment="1">
      <alignment horizontal="center" vertical="center"/>
    </xf>
    <xf numFmtId="0" fontId="6" fillId="10" borderId="35" xfId="0" applyFont="1" applyFill="1" applyBorder="1" applyAlignment="1">
      <alignment horizontal="center" vertical="center"/>
    </xf>
    <xf numFmtId="0" fontId="7" fillId="10" borderId="32" xfId="0" applyFont="1" applyFill="1" applyBorder="1" applyAlignment="1">
      <alignment horizontal="center" vertical="center" wrapText="1"/>
    </xf>
    <xf numFmtId="0" fontId="7" fillId="10" borderId="33" xfId="0" applyFont="1" applyFill="1" applyBorder="1" applyAlignment="1">
      <alignment horizontal="center" vertical="center" wrapText="1"/>
    </xf>
    <xf numFmtId="0" fontId="7" fillId="10" borderId="34" xfId="0" applyFont="1" applyFill="1" applyBorder="1" applyAlignment="1">
      <alignment horizontal="center" vertical="center" wrapText="1"/>
    </xf>
    <xf numFmtId="49" fontId="8" fillId="10" borderId="30" xfId="0" applyNumberFormat="1" applyFont="1" applyFill="1" applyBorder="1" applyAlignment="1">
      <alignment horizontal="center" vertical="center" wrapText="1"/>
    </xf>
    <xf numFmtId="49" fontId="8" fillId="10" borderId="20" xfId="0" applyNumberFormat="1" applyFont="1" applyFill="1" applyBorder="1" applyAlignment="1">
      <alignment horizontal="center" vertical="center" wrapText="1"/>
    </xf>
    <xf numFmtId="0" fontId="6" fillId="10" borderId="39" xfId="0" applyFont="1" applyFill="1" applyBorder="1" applyAlignment="1">
      <alignment horizontal="center" vertical="center" wrapText="1"/>
    </xf>
    <xf numFmtId="0" fontId="6" fillId="10" borderId="24" xfId="0" applyFont="1" applyFill="1" applyBorder="1" applyAlignment="1">
      <alignment horizontal="center" vertical="center" wrapText="1"/>
    </xf>
    <xf numFmtId="0" fontId="6" fillId="10" borderId="40" xfId="0" applyFont="1" applyFill="1" applyBorder="1" applyAlignment="1">
      <alignment horizontal="center" vertical="center" wrapText="1"/>
    </xf>
    <xf numFmtId="0" fontId="6" fillId="10" borderId="6"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0" borderId="13" xfId="0" applyFont="1" applyFill="1" applyBorder="1" applyAlignment="1">
      <alignment horizontal="center" vertical="center" wrapText="1"/>
    </xf>
    <xf numFmtId="0" fontId="9" fillId="0" borderId="11" xfId="0" applyFont="1" applyFill="1" applyBorder="1" applyAlignment="1">
      <alignment horizontal="center"/>
    </xf>
    <xf numFmtId="0" fontId="9" fillId="0" borderId="4" xfId="0" applyFont="1" applyFill="1" applyBorder="1" applyAlignment="1">
      <alignment horizontal="center"/>
    </xf>
    <xf numFmtId="0" fontId="9" fillId="0" borderId="12" xfId="0" applyFont="1" applyFill="1" applyBorder="1" applyAlignment="1">
      <alignment horizontal="center"/>
    </xf>
    <xf numFmtId="0" fontId="1" fillId="0" borderId="0" xfId="0" applyFont="1" applyBorder="1" applyAlignment="1">
      <alignment horizontal="center"/>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12" fillId="11" borderId="46" xfId="0" applyFont="1" applyFill="1" applyBorder="1" applyAlignment="1">
      <alignment horizontal="right"/>
    </xf>
    <xf numFmtId="0" fontId="12" fillId="11" borderId="47" xfId="0" applyFont="1" applyFill="1" applyBorder="1" applyAlignment="1">
      <alignment horizontal="right"/>
    </xf>
    <xf numFmtId="0" fontId="11" fillId="0" borderId="50" xfId="0" applyFont="1" applyBorder="1" applyAlignment="1">
      <alignment horizontal="center" vertical="center"/>
    </xf>
    <xf numFmtId="49" fontId="6" fillId="6" borderId="30" xfId="0" applyNumberFormat="1" applyFont="1" applyFill="1" applyBorder="1" applyAlignment="1">
      <alignment horizontal="center" vertical="center" wrapText="1"/>
    </xf>
    <xf numFmtId="49" fontId="6" fillId="6" borderId="20" xfId="0" applyNumberFormat="1" applyFont="1" applyFill="1" applyBorder="1" applyAlignment="1">
      <alignment horizontal="center" vertical="center" wrapText="1"/>
    </xf>
    <xf numFmtId="0" fontId="9" fillId="7" borderId="32" xfId="0" applyFont="1" applyFill="1" applyBorder="1" applyAlignment="1">
      <alignment horizontal="center" vertical="center" wrapText="1"/>
    </xf>
    <xf numFmtId="0" fontId="9" fillId="7" borderId="33" xfId="0" applyFont="1" applyFill="1" applyBorder="1" applyAlignment="1">
      <alignment horizontal="center" vertical="center" wrapText="1"/>
    </xf>
    <xf numFmtId="0" fontId="9" fillId="7" borderId="34" xfId="0" applyFont="1" applyFill="1" applyBorder="1" applyAlignment="1">
      <alignment horizontal="center" vertical="center" wrapText="1"/>
    </xf>
    <xf numFmtId="49" fontId="6" fillId="7" borderId="30" xfId="0" applyNumberFormat="1" applyFont="1" applyFill="1" applyBorder="1" applyAlignment="1">
      <alignment horizontal="center" vertical="center" wrapText="1"/>
    </xf>
    <xf numFmtId="49" fontId="6" fillId="7" borderId="20" xfId="0" applyNumberFormat="1" applyFont="1" applyFill="1" applyBorder="1" applyAlignment="1">
      <alignment horizontal="center" vertical="center" wrapText="1"/>
    </xf>
    <xf numFmtId="49" fontId="6" fillId="7" borderId="19" xfId="0" applyNumberFormat="1" applyFont="1" applyFill="1" applyBorder="1" applyAlignment="1">
      <alignment horizontal="center" vertical="center" wrapText="1"/>
    </xf>
    <xf numFmtId="0" fontId="9" fillId="13" borderId="32" xfId="0" applyFont="1" applyFill="1" applyBorder="1" applyAlignment="1">
      <alignment horizontal="center" vertical="center" wrapText="1"/>
    </xf>
    <xf numFmtId="0" fontId="9" fillId="13" borderId="33" xfId="0" applyFont="1" applyFill="1" applyBorder="1" applyAlignment="1">
      <alignment horizontal="center" vertical="center" wrapText="1"/>
    </xf>
    <xf numFmtId="0" fontId="9" fillId="13" borderId="34" xfId="0" applyFont="1" applyFill="1" applyBorder="1" applyAlignment="1">
      <alignment horizontal="center" vertical="center" wrapText="1"/>
    </xf>
    <xf numFmtId="49" fontId="6" fillId="13" borderId="30" xfId="0" applyNumberFormat="1" applyFont="1" applyFill="1" applyBorder="1" applyAlignment="1">
      <alignment horizontal="center" vertical="center" wrapText="1"/>
    </xf>
    <xf numFmtId="49" fontId="6" fillId="13" borderId="20" xfId="0" applyNumberFormat="1" applyFont="1" applyFill="1" applyBorder="1" applyAlignment="1">
      <alignment horizontal="center" vertical="center" wrapText="1"/>
    </xf>
    <xf numFmtId="49" fontId="6" fillId="10" borderId="30" xfId="0" applyNumberFormat="1" applyFont="1" applyFill="1" applyBorder="1" applyAlignment="1">
      <alignment horizontal="center" vertical="center" wrapText="1"/>
    </xf>
    <xf numFmtId="49" fontId="6" fillId="10" borderId="20" xfId="0" applyNumberFormat="1"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9" fillId="5" borderId="32"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9" fillId="5" borderId="34" xfId="0" applyFont="1" applyFill="1" applyBorder="1" applyAlignment="1">
      <alignment horizontal="center" vertical="center" wrapText="1"/>
    </xf>
    <xf numFmtId="49" fontId="6" fillId="5" borderId="30" xfId="0" applyNumberFormat="1" applyFont="1" applyFill="1" applyBorder="1" applyAlignment="1">
      <alignment horizontal="center" vertical="center" wrapText="1"/>
    </xf>
    <xf numFmtId="49" fontId="6" fillId="5" borderId="20" xfId="0" applyNumberFormat="1"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3" xfId="0" applyFont="1" applyFill="1" applyBorder="1" applyAlignment="1">
      <alignment horizontal="center" vertical="center" wrapText="1"/>
    </xf>
    <xf numFmtId="0" fontId="9" fillId="6" borderId="34" xfId="0" applyFont="1" applyFill="1" applyBorder="1" applyAlignment="1">
      <alignment horizontal="center" vertical="center" wrapText="1"/>
    </xf>
    <xf numFmtId="49" fontId="8" fillId="4" borderId="19" xfId="0" applyNumberFormat="1" applyFont="1" applyFill="1" applyBorder="1" applyAlignment="1">
      <alignment horizontal="center" vertical="center" wrapText="1"/>
    </xf>
    <xf numFmtId="49" fontId="8" fillId="5" borderId="36" xfId="0" applyNumberFormat="1" applyFont="1" applyFill="1" applyBorder="1" applyAlignment="1">
      <alignment horizontal="center" vertical="center" wrapText="1"/>
    </xf>
    <xf numFmtId="49" fontId="8" fillId="5" borderId="14" xfId="0" applyNumberFormat="1" applyFont="1" applyFill="1" applyBorder="1" applyAlignment="1">
      <alignment horizontal="center" vertical="center" wrapText="1"/>
    </xf>
    <xf numFmtId="0" fontId="6" fillId="9"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49" fontId="6" fillId="13" borderId="19" xfId="0" applyNumberFormat="1" applyFont="1" applyFill="1" applyBorder="1" applyAlignment="1">
      <alignment horizontal="center" vertical="center" wrapText="1"/>
    </xf>
    <xf numFmtId="0" fontId="6" fillId="9" borderId="3" xfId="0" applyFont="1" applyFill="1" applyBorder="1" applyAlignment="1">
      <alignment horizontal="center" vertical="center"/>
    </xf>
    <xf numFmtId="0" fontId="7" fillId="9" borderId="33" xfId="0" applyFont="1" applyFill="1" applyBorder="1" applyAlignment="1">
      <alignment horizontal="center" vertical="center" wrapText="1"/>
    </xf>
    <xf numFmtId="0" fontId="9" fillId="10" borderId="32" xfId="0" applyFont="1" applyFill="1" applyBorder="1" applyAlignment="1">
      <alignment horizontal="center" vertical="center" wrapText="1"/>
    </xf>
    <xf numFmtId="0" fontId="9" fillId="10" borderId="33" xfId="0" applyFont="1" applyFill="1" applyBorder="1" applyAlignment="1">
      <alignment horizontal="center" vertical="center" wrapText="1"/>
    </xf>
    <xf numFmtId="0" fontId="9" fillId="10" borderId="34" xfId="0" applyFont="1" applyFill="1" applyBorder="1" applyAlignment="1">
      <alignment horizontal="center" vertical="center" wrapText="1"/>
    </xf>
    <xf numFmtId="0" fontId="9" fillId="0" borderId="9" xfId="0" applyFont="1" applyFill="1" applyBorder="1" applyAlignment="1">
      <alignment horizontal="center"/>
    </xf>
    <xf numFmtId="0" fontId="9" fillId="0" borderId="2" xfId="0" applyFont="1" applyFill="1" applyBorder="1" applyAlignment="1">
      <alignment horizontal="center"/>
    </xf>
    <xf numFmtId="0" fontId="9" fillId="0" borderId="10" xfId="0" applyFont="1" applyFill="1" applyBorder="1" applyAlignment="1">
      <alignment horizontal="center"/>
    </xf>
    <xf numFmtId="49" fontId="8" fillId="10" borderId="19" xfId="0" applyNumberFormat="1" applyFont="1" applyFill="1" applyBorder="1" applyAlignment="1">
      <alignment horizontal="center" vertical="center" wrapText="1"/>
    </xf>
  </cellXfs>
  <cellStyles count="3">
    <cellStyle name="Moeda" xfId="1" builtinId="4"/>
    <cellStyle name="Moeda 2" xfId="2"/>
    <cellStyle name="Normal" xfId="0" builtinId="0"/>
  </cellStyles>
  <dxfs count="0"/>
  <tableStyles count="0" defaultTableStyle="TableStyleMedium9" defaultPivotStyle="PivotStyleLight16"/>
  <colors>
    <mruColors>
      <color rgb="FFFF9933"/>
      <color rgb="FFFF6600"/>
      <color rgb="FF009999"/>
      <color rgb="FF008080"/>
      <color rgb="FF33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381000</xdr:colOff>
      <xdr:row>0</xdr:row>
      <xdr:rowOff>95250</xdr:rowOff>
    </xdr:from>
    <xdr:to>
      <xdr:col>2</xdr:col>
      <xdr:colOff>932542</xdr:colOff>
      <xdr:row>5</xdr:row>
      <xdr:rowOff>77780</xdr:rowOff>
    </xdr:to>
    <xdr:pic>
      <xdr:nvPicPr>
        <xdr:cNvPr id="3" name="Imagem 2" descr="marca_agevap_principal nova">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95250"/>
          <a:ext cx="986971" cy="1071101"/>
        </a:xfrm>
        <a:prstGeom prst="rect">
          <a:avLst/>
        </a:prstGeom>
        <a:noFill/>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52"/>
  <sheetViews>
    <sheetView showGridLines="0" tabSelected="1" topLeftCell="B1088" zoomScale="70" zoomScaleNormal="70" zoomScaleSheetLayoutView="50" workbookViewId="0">
      <selection activeCell="O1152" sqref="O1152"/>
    </sheetView>
  </sheetViews>
  <sheetFormatPr defaultRowHeight="12.75" x14ac:dyDescent="0.2"/>
  <cols>
    <col min="1" max="1" width="17.7109375" style="2" hidden="1" customWidth="1"/>
    <col min="2" max="2" width="6.42578125" style="1" customWidth="1"/>
    <col min="3" max="3" width="16.5703125" customWidth="1"/>
    <col min="4" max="4" width="22.5703125" customWidth="1"/>
    <col min="5" max="5" width="16.42578125" customWidth="1"/>
    <col min="6" max="6" width="17" customWidth="1"/>
    <col min="7" max="7" width="23.140625" customWidth="1"/>
    <col min="8" max="8" width="14.85546875" style="2" customWidth="1"/>
    <col min="9" max="9" width="16.5703125" customWidth="1"/>
    <col min="10" max="10" width="19.42578125" style="2" customWidth="1"/>
    <col min="11" max="11" width="20.5703125" customWidth="1"/>
    <col min="12" max="12" width="16" style="2" customWidth="1"/>
    <col min="13" max="13" width="21.28515625" style="2" customWidth="1"/>
    <col min="14" max="14" width="20.28515625" style="2" customWidth="1"/>
    <col min="15" max="15" width="24" customWidth="1"/>
    <col min="16" max="16" width="0" hidden="1" customWidth="1"/>
    <col min="17" max="17" width="26.5703125" hidden="1" customWidth="1"/>
    <col min="18" max="18" width="16.5703125" hidden="1" customWidth="1"/>
    <col min="19" max="19" width="16.85546875" hidden="1" customWidth="1"/>
    <col min="20" max="20" width="17.140625" hidden="1" customWidth="1"/>
  </cols>
  <sheetData>
    <row r="1" spans="1:20" ht="17.25" customHeight="1" x14ac:dyDescent="0.2">
      <c r="B1" s="5"/>
      <c r="C1" s="4"/>
      <c r="D1" s="5"/>
      <c r="E1" s="5"/>
      <c r="F1" s="5"/>
      <c r="G1" s="5"/>
      <c r="H1" s="5"/>
      <c r="I1" s="5"/>
      <c r="J1" s="5"/>
      <c r="K1" s="5"/>
      <c r="L1" s="5"/>
      <c r="M1" s="5"/>
      <c r="N1" s="5"/>
      <c r="O1" s="5"/>
      <c r="P1" s="5"/>
      <c r="Q1" s="5"/>
      <c r="R1" s="5"/>
      <c r="S1" s="5"/>
    </row>
    <row r="2" spans="1:20" ht="17.25" customHeight="1" x14ac:dyDescent="0.2">
      <c r="B2" s="5"/>
      <c r="C2" s="511" t="s">
        <v>0</v>
      </c>
      <c r="D2" s="511"/>
      <c r="E2" s="511"/>
      <c r="F2" s="511"/>
      <c r="G2" s="511"/>
      <c r="H2" s="511"/>
      <c r="I2" s="511"/>
      <c r="J2" s="511"/>
      <c r="K2" s="511"/>
      <c r="L2" s="511"/>
      <c r="M2" s="511"/>
      <c r="N2" s="511"/>
      <c r="O2" s="511"/>
      <c r="P2" s="437"/>
      <c r="Q2" s="437"/>
      <c r="R2" s="437"/>
      <c r="S2" s="437"/>
    </row>
    <row r="3" spans="1:20" ht="17.25" customHeight="1" x14ac:dyDescent="0.2">
      <c r="B3" s="5"/>
      <c r="C3" s="511" t="s">
        <v>1</v>
      </c>
      <c r="D3" s="511"/>
      <c r="E3" s="511"/>
      <c r="F3" s="511"/>
      <c r="G3" s="511"/>
      <c r="H3" s="511"/>
      <c r="I3" s="511"/>
      <c r="J3" s="511"/>
      <c r="K3" s="511"/>
      <c r="L3" s="511"/>
      <c r="M3" s="511"/>
      <c r="N3" s="511"/>
      <c r="O3" s="511"/>
      <c r="P3" s="437"/>
      <c r="Q3" s="437"/>
      <c r="R3" s="437"/>
      <c r="S3" s="437"/>
    </row>
    <row r="4" spans="1:20" ht="17.25" customHeight="1" x14ac:dyDescent="0.2">
      <c r="B4" s="5"/>
      <c r="C4" s="511" t="s">
        <v>2</v>
      </c>
      <c r="D4" s="511"/>
      <c r="E4" s="511"/>
      <c r="F4" s="511"/>
      <c r="G4" s="511"/>
      <c r="H4" s="511"/>
      <c r="I4" s="511"/>
      <c r="J4" s="511"/>
      <c r="K4" s="511"/>
      <c r="L4" s="511"/>
      <c r="M4" s="511"/>
      <c r="N4" s="511"/>
      <c r="O4" s="511"/>
      <c r="P4" s="437"/>
      <c r="Q4" s="437"/>
      <c r="R4" s="437"/>
      <c r="S4" s="437"/>
    </row>
    <row r="5" spans="1:20" ht="17.25" customHeight="1" x14ac:dyDescent="0.2">
      <c r="B5" s="5"/>
      <c r="C5" s="511" t="s">
        <v>74</v>
      </c>
      <c r="D5" s="511"/>
      <c r="E5" s="511"/>
      <c r="F5" s="511"/>
      <c r="G5" s="511"/>
      <c r="H5" s="511"/>
      <c r="I5" s="511"/>
      <c r="J5" s="511"/>
      <c r="K5" s="511"/>
      <c r="L5" s="511"/>
      <c r="M5" s="511"/>
      <c r="N5" s="511"/>
      <c r="O5" s="511"/>
      <c r="P5" s="437"/>
      <c r="Q5" s="437"/>
      <c r="R5" s="437"/>
      <c r="S5" s="437"/>
    </row>
    <row r="6" spans="1:20" ht="13.5" thickBot="1" x14ac:dyDescent="0.25">
      <c r="A6" s="6"/>
      <c r="B6" s="6"/>
      <c r="C6" s="6"/>
      <c r="D6" s="7"/>
      <c r="E6" s="7"/>
      <c r="F6" s="7"/>
      <c r="G6" s="7"/>
      <c r="H6" s="7"/>
      <c r="I6" s="7"/>
      <c r="J6" s="7"/>
      <c r="K6" s="7"/>
      <c r="L6" s="7"/>
      <c r="M6" s="7"/>
      <c r="N6" s="7"/>
      <c r="O6" s="7"/>
      <c r="P6" s="438"/>
      <c r="Q6" s="5"/>
      <c r="R6" s="5"/>
      <c r="S6" s="5"/>
    </row>
    <row r="7" spans="1:20" ht="32.25" customHeight="1" thickBot="1" x14ac:dyDescent="0.25">
      <c r="A7" s="627" t="s">
        <v>111</v>
      </c>
      <c r="B7" s="627"/>
      <c r="C7" s="627"/>
      <c r="D7" s="627"/>
      <c r="E7" s="627"/>
      <c r="F7" s="627"/>
      <c r="G7" s="627"/>
      <c r="H7" s="627"/>
      <c r="I7" s="627"/>
      <c r="J7" s="627"/>
      <c r="K7" s="627"/>
      <c r="L7" s="627"/>
      <c r="M7" s="627"/>
      <c r="N7" s="627"/>
      <c r="O7" s="627"/>
    </row>
    <row r="8" spans="1:20" ht="31.5" hidden="1" customHeight="1" thickBot="1" x14ac:dyDescent="0.3">
      <c r="M8" s="621"/>
      <c r="N8" s="621"/>
      <c r="O8" s="621"/>
      <c r="Q8" s="510">
        <v>2018</v>
      </c>
      <c r="R8" s="510"/>
      <c r="S8" s="510"/>
      <c r="T8" s="510"/>
    </row>
    <row r="9" spans="1:20" ht="85.5" customHeight="1" thickBot="1" x14ac:dyDescent="0.25">
      <c r="A9" s="200" t="s">
        <v>76</v>
      </c>
      <c r="B9" s="201" t="s">
        <v>7</v>
      </c>
      <c r="C9" s="201" t="s">
        <v>80</v>
      </c>
      <c r="D9" s="201" t="s">
        <v>5</v>
      </c>
      <c r="E9" s="201" t="s">
        <v>4</v>
      </c>
      <c r="F9" s="201" t="s">
        <v>3</v>
      </c>
      <c r="G9" s="201" t="s">
        <v>6</v>
      </c>
      <c r="H9" s="201" t="s">
        <v>26</v>
      </c>
      <c r="I9" s="201" t="s">
        <v>44</v>
      </c>
      <c r="J9" s="201" t="s">
        <v>45</v>
      </c>
      <c r="K9" s="201" t="s">
        <v>46</v>
      </c>
      <c r="L9" s="201" t="s">
        <v>47</v>
      </c>
      <c r="M9" s="220" t="s">
        <v>48</v>
      </c>
      <c r="N9" s="220" t="s">
        <v>49</v>
      </c>
      <c r="O9" s="221" t="s">
        <v>73</v>
      </c>
      <c r="Q9" s="435" t="s">
        <v>108</v>
      </c>
      <c r="R9" s="436" t="s">
        <v>109</v>
      </c>
      <c r="S9" s="420" t="s">
        <v>110</v>
      </c>
      <c r="T9" s="421" t="s">
        <v>44</v>
      </c>
    </row>
    <row r="10" spans="1:20" ht="24" hidden="1" customHeight="1" x14ac:dyDescent="0.25">
      <c r="A10" s="526" t="s">
        <v>75</v>
      </c>
      <c r="B10" s="500">
        <v>1</v>
      </c>
      <c r="C10" s="502" t="s">
        <v>56</v>
      </c>
      <c r="D10" s="168" t="s">
        <v>5</v>
      </c>
      <c r="E10" s="71">
        <v>1</v>
      </c>
      <c r="F10" s="70" t="s">
        <v>8</v>
      </c>
      <c r="G10" s="70" t="s">
        <v>16</v>
      </c>
      <c r="H10" s="70" t="s">
        <v>31</v>
      </c>
      <c r="I10" s="71">
        <v>10</v>
      </c>
      <c r="J10" s="72">
        <v>70</v>
      </c>
      <c r="K10" s="72">
        <f>J10*I10</f>
        <v>700</v>
      </c>
      <c r="L10" s="71">
        <v>0</v>
      </c>
      <c r="M10" s="72"/>
      <c r="N10" s="72">
        <f>M10*L10</f>
        <v>0</v>
      </c>
      <c r="O10" s="73">
        <f>N10+K10</f>
        <v>700</v>
      </c>
      <c r="Q10" s="422" t="s">
        <v>86</v>
      </c>
      <c r="R10" s="419">
        <f>SUM(O160,O164,O167)</f>
        <v>12652.5</v>
      </c>
      <c r="S10" s="424">
        <f>SUM(E154:E159,E161:E163,E165:E166)</f>
        <v>11</v>
      </c>
      <c r="T10" s="425">
        <f>SUM(I160,I164,I167)</f>
        <v>280</v>
      </c>
    </row>
    <row r="11" spans="1:20" ht="24" hidden="1" customHeight="1" x14ac:dyDescent="0.2">
      <c r="A11" s="527"/>
      <c r="B11" s="501"/>
      <c r="C11" s="503"/>
      <c r="D11" s="169" t="s">
        <v>5</v>
      </c>
      <c r="E11" s="9">
        <v>1</v>
      </c>
      <c r="F11" s="8" t="s">
        <v>8</v>
      </c>
      <c r="G11" s="8" t="s">
        <v>16</v>
      </c>
      <c r="H11" s="8" t="s">
        <v>31</v>
      </c>
      <c r="I11" s="9">
        <v>10</v>
      </c>
      <c r="J11" s="10">
        <v>70</v>
      </c>
      <c r="K11" s="10">
        <f t="shared" ref="K11:K15" si="0">J11*I11</f>
        <v>700</v>
      </c>
      <c r="L11" s="9">
        <v>0</v>
      </c>
      <c r="M11" s="10"/>
      <c r="N11" s="10">
        <f t="shared" ref="N11:N15" si="1">M11*L11</f>
        <v>0</v>
      </c>
      <c r="O11" s="50">
        <f t="shared" ref="O11:O15" si="2">N11+K11</f>
        <v>700</v>
      </c>
      <c r="Q11" s="413" t="s">
        <v>87</v>
      </c>
      <c r="R11" s="423">
        <f>SUM(O174,O178,O181)</f>
        <v>23838.600000000002</v>
      </c>
      <c r="S11" s="416">
        <f>SUM(E168:E173,E175:E177,E179:E180)</f>
        <v>11</v>
      </c>
      <c r="T11" s="418">
        <f>SUM(I174,I178,I181)</f>
        <v>280</v>
      </c>
    </row>
    <row r="12" spans="1:20" ht="24" hidden="1" customHeight="1" x14ac:dyDescent="0.2">
      <c r="A12" s="527"/>
      <c r="B12" s="501"/>
      <c r="C12" s="503"/>
      <c r="D12" s="169" t="s">
        <v>5</v>
      </c>
      <c r="E12" s="9">
        <v>1</v>
      </c>
      <c r="F12" s="8" t="s">
        <v>8</v>
      </c>
      <c r="G12" s="8" t="s">
        <v>16</v>
      </c>
      <c r="H12" s="8" t="s">
        <v>31</v>
      </c>
      <c r="I12" s="9">
        <v>10</v>
      </c>
      <c r="J12" s="10">
        <v>70</v>
      </c>
      <c r="K12" s="10">
        <f t="shared" si="0"/>
        <v>700</v>
      </c>
      <c r="L12" s="9">
        <v>0</v>
      </c>
      <c r="M12" s="10"/>
      <c r="N12" s="10">
        <f t="shared" si="1"/>
        <v>0</v>
      </c>
      <c r="O12" s="50">
        <f t="shared" si="2"/>
        <v>700</v>
      </c>
      <c r="Q12" s="413" t="s">
        <v>88</v>
      </c>
      <c r="R12" s="423">
        <f>SUM(O188,O192,O195)</f>
        <v>34030</v>
      </c>
      <c r="S12" s="416">
        <f>SUM(E182:E187,E189:E191,E193:E194)</f>
        <v>11</v>
      </c>
      <c r="T12" s="418">
        <f>SUM(I188,I192,I195)</f>
        <v>280</v>
      </c>
    </row>
    <row r="13" spans="1:20" ht="24" hidden="1" customHeight="1" x14ac:dyDescent="0.2">
      <c r="A13" s="527"/>
      <c r="B13" s="501"/>
      <c r="C13" s="503"/>
      <c r="D13" s="169" t="s">
        <v>5</v>
      </c>
      <c r="E13" s="9">
        <v>1</v>
      </c>
      <c r="F13" s="8" t="s">
        <v>8</v>
      </c>
      <c r="G13" s="8" t="s">
        <v>16</v>
      </c>
      <c r="H13" s="8" t="s">
        <v>31</v>
      </c>
      <c r="I13" s="9">
        <v>10</v>
      </c>
      <c r="J13" s="10">
        <v>70</v>
      </c>
      <c r="K13" s="10">
        <f t="shared" si="0"/>
        <v>700</v>
      </c>
      <c r="L13" s="9">
        <v>0</v>
      </c>
      <c r="M13" s="10"/>
      <c r="N13" s="10">
        <f t="shared" si="1"/>
        <v>0</v>
      </c>
      <c r="O13" s="50">
        <f t="shared" si="2"/>
        <v>700</v>
      </c>
      <c r="Q13" s="413" t="s">
        <v>89</v>
      </c>
      <c r="R13" s="423">
        <f>SUM(O202,O206,O209)</f>
        <v>34285</v>
      </c>
      <c r="S13" s="416">
        <f>SUM(E196:E201,E203:E205,E207:E208)</f>
        <v>11</v>
      </c>
      <c r="T13" s="418">
        <f>SUM(I202,I206,I209)</f>
        <v>280</v>
      </c>
    </row>
    <row r="14" spans="1:20" ht="24" hidden="1" customHeight="1" x14ac:dyDescent="0.2">
      <c r="A14" s="527"/>
      <c r="B14" s="501"/>
      <c r="C14" s="503"/>
      <c r="D14" s="169" t="s">
        <v>5</v>
      </c>
      <c r="E14" s="9">
        <v>1</v>
      </c>
      <c r="F14" s="8" t="s">
        <v>8</v>
      </c>
      <c r="G14" s="8" t="s">
        <v>16</v>
      </c>
      <c r="H14" s="8" t="s">
        <v>31</v>
      </c>
      <c r="I14" s="9">
        <v>10</v>
      </c>
      <c r="J14" s="10">
        <v>70</v>
      </c>
      <c r="K14" s="10">
        <f t="shared" si="0"/>
        <v>700</v>
      </c>
      <c r="L14" s="9">
        <v>0</v>
      </c>
      <c r="M14" s="10"/>
      <c r="N14" s="10">
        <f t="shared" si="1"/>
        <v>0</v>
      </c>
      <c r="O14" s="50">
        <f t="shared" si="2"/>
        <v>700</v>
      </c>
      <c r="Q14" s="667"/>
      <c r="R14" s="668"/>
      <c r="S14" s="668"/>
      <c r="T14" s="669"/>
    </row>
    <row r="15" spans="1:20" ht="24" hidden="1" customHeight="1" thickBot="1" x14ac:dyDescent="0.3">
      <c r="A15" s="527"/>
      <c r="B15" s="501"/>
      <c r="C15" s="503"/>
      <c r="D15" s="170" t="s">
        <v>5</v>
      </c>
      <c r="E15" s="100">
        <v>1</v>
      </c>
      <c r="F15" s="166" t="s">
        <v>8</v>
      </c>
      <c r="G15" s="166" t="s">
        <v>16</v>
      </c>
      <c r="H15" s="166" t="s">
        <v>31</v>
      </c>
      <c r="I15" s="100">
        <v>10</v>
      </c>
      <c r="J15" s="99">
        <v>70</v>
      </c>
      <c r="K15" s="99">
        <f t="shared" si="0"/>
        <v>700</v>
      </c>
      <c r="L15" s="100">
        <v>0</v>
      </c>
      <c r="M15" s="99"/>
      <c r="N15" s="99">
        <f t="shared" si="1"/>
        <v>0</v>
      </c>
      <c r="O15" s="101">
        <f t="shared" si="2"/>
        <v>700</v>
      </c>
      <c r="Q15" s="426" t="s">
        <v>92</v>
      </c>
      <c r="R15" s="412">
        <f>SUM(O448,O461,O464,O467)</f>
        <v>26910</v>
      </c>
      <c r="S15" s="427">
        <f>SUM(E445:E447,E449:E460,E462:E463,E465:E466)</f>
        <v>19</v>
      </c>
      <c r="T15" s="428">
        <f>SUM(I448,I461,I464,I467)</f>
        <v>585</v>
      </c>
    </row>
    <row r="16" spans="1:20" s="2" customFormat="1" ht="24" hidden="1" customHeight="1" thickBot="1" x14ac:dyDescent="0.25">
      <c r="A16" s="527"/>
      <c r="B16" s="501"/>
      <c r="C16" s="503"/>
      <c r="D16" s="497" t="s">
        <v>21</v>
      </c>
      <c r="E16" s="499"/>
      <c r="F16" s="499"/>
      <c r="G16" s="499"/>
      <c r="H16" s="499"/>
      <c r="I16" s="108">
        <f>SUM(I10:I15)</f>
        <v>60</v>
      </c>
      <c r="J16" s="107" t="s">
        <v>43</v>
      </c>
      <c r="K16" s="167" t="s">
        <v>43</v>
      </c>
      <c r="L16" s="108" t="s">
        <v>43</v>
      </c>
      <c r="M16" s="107" t="s">
        <v>43</v>
      </c>
      <c r="N16" s="109" t="s">
        <v>50</v>
      </c>
      <c r="O16" s="110">
        <f>SUM(O10:O15)</f>
        <v>4200</v>
      </c>
      <c r="Q16" s="413" t="s">
        <v>93</v>
      </c>
      <c r="R16" s="423">
        <f>SUM(O471,O484,O487,O490)</f>
        <v>46319.399999999994</v>
      </c>
      <c r="S16" s="416">
        <f>SUM(E468:E470,E472:E483,E485:E486,E488:E489)</f>
        <v>19</v>
      </c>
      <c r="T16" s="418">
        <f>SUM(I471,I484,I487,I490)</f>
        <v>585</v>
      </c>
    </row>
    <row r="17" spans="1:20" ht="24" hidden="1" customHeight="1" x14ac:dyDescent="0.2">
      <c r="A17" s="527"/>
      <c r="B17" s="501"/>
      <c r="C17" s="503"/>
      <c r="D17" s="171" t="s">
        <v>5</v>
      </c>
      <c r="E17" s="59">
        <v>1</v>
      </c>
      <c r="F17" s="58" t="s">
        <v>8</v>
      </c>
      <c r="G17" s="58" t="s">
        <v>16</v>
      </c>
      <c r="H17" s="58" t="s">
        <v>31</v>
      </c>
      <c r="I17" s="59">
        <v>50</v>
      </c>
      <c r="J17" s="60">
        <v>55</v>
      </c>
      <c r="K17" s="60">
        <f>J17*I17</f>
        <v>2750</v>
      </c>
      <c r="L17" s="59">
        <v>0</v>
      </c>
      <c r="M17" s="60"/>
      <c r="N17" s="60">
        <f>M17*L17</f>
        <v>0</v>
      </c>
      <c r="O17" s="61">
        <f>N17+K17</f>
        <v>2750</v>
      </c>
      <c r="Q17" s="413" t="s">
        <v>94</v>
      </c>
      <c r="R17" s="423">
        <f>SUM(O494,O507,O510,O513)</f>
        <v>64682.5</v>
      </c>
      <c r="S17" s="416">
        <f>SUM(E491:E493,E495:E506,E508:E509,E511:E512)</f>
        <v>19</v>
      </c>
      <c r="T17" s="418">
        <f>SUM(I494,I507,I510,I513)</f>
        <v>585</v>
      </c>
    </row>
    <row r="18" spans="1:20" ht="24" hidden="1" customHeight="1" x14ac:dyDescent="0.2">
      <c r="A18" s="527"/>
      <c r="B18" s="501"/>
      <c r="C18" s="503"/>
      <c r="D18" s="169" t="s">
        <v>5</v>
      </c>
      <c r="E18" s="9">
        <v>1</v>
      </c>
      <c r="F18" s="8" t="s">
        <v>8</v>
      </c>
      <c r="G18" s="8" t="s">
        <v>16</v>
      </c>
      <c r="H18" s="8" t="s">
        <v>31</v>
      </c>
      <c r="I18" s="9">
        <v>50</v>
      </c>
      <c r="J18" s="10">
        <v>55</v>
      </c>
      <c r="K18" s="10">
        <f t="shared" ref="K18:K19" si="3">J18*I18</f>
        <v>2750</v>
      </c>
      <c r="L18" s="9">
        <v>0</v>
      </c>
      <c r="M18" s="10"/>
      <c r="N18" s="10">
        <f t="shared" ref="N18:N19" si="4">M18*L18</f>
        <v>0</v>
      </c>
      <c r="O18" s="50">
        <f t="shared" ref="O18:O19" si="5">N18+K18</f>
        <v>2750</v>
      </c>
      <c r="Q18" s="413" t="s">
        <v>95</v>
      </c>
      <c r="R18" s="423">
        <f>SUM(O517,O530,O533,O536)</f>
        <v>66127.5</v>
      </c>
      <c r="S18" s="416">
        <f>SUM(E514:E516,E518:E529,E531:E532,E534:E535)</f>
        <v>19</v>
      </c>
      <c r="T18" s="418">
        <f>SUM(I517,I530,I533,I536)</f>
        <v>585</v>
      </c>
    </row>
    <row r="19" spans="1:20" ht="24" hidden="1" customHeight="1" thickBot="1" x14ac:dyDescent="0.25">
      <c r="A19" s="527"/>
      <c r="B19" s="501"/>
      <c r="C19" s="503"/>
      <c r="D19" s="170" t="s">
        <v>5</v>
      </c>
      <c r="E19" s="100">
        <v>1</v>
      </c>
      <c r="F19" s="166" t="s">
        <v>8</v>
      </c>
      <c r="G19" s="166" t="s">
        <v>16</v>
      </c>
      <c r="H19" s="166" t="s">
        <v>31</v>
      </c>
      <c r="I19" s="100">
        <v>50</v>
      </c>
      <c r="J19" s="99">
        <v>55</v>
      </c>
      <c r="K19" s="99">
        <f t="shared" si="3"/>
        <v>2750</v>
      </c>
      <c r="L19" s="100">
        <v>0</v>
      </c>
      <c r="M19" s="99"/>
      <c r="N19" s="99">
        <f t="shared" si="4"/>
        <v>0</v>
      </c>
      <c r="O19" s="101">
        <f t="shared" si="5"/>
        <v>2750</v>
      </c>
      <c r="Q19" s="618"/>
      <c r="R19" s="619"/>
      <c r="S19" s="619"/>
      <c r="T19" s="620"/>
    </row>
    <row r="20" spans="1:20" ht="24" hidden="1" customHeight="1" thickBot="1" x14ac:dyDescent="0.3">
      <c r="A20" s="527"/>
      <c r="B20" s="501"/>
      <c r="C20" s="503"/>
      <c r="D20" s="497" t="s">
        <v>21</v>
      </c>
      <c r="E20" s="499"/>
      <c r="F20" s="499"/>
      <c r="G20" s="499"/>
      <c r="H20" s="499"/>
      <c r="I20" s="108">
        <f>SUM(I17:I19)</f>
        <v>150</v>
      </c>
      <c r="J20" s="107" t="s">
        <v>43</v>
      </c>
      <c r="K20" s="107" t="s">
        <v>43</v>
      </c>
      <c r="L20" s="108" t="s">
        <v>43</v>
      </c>
      <c r="M20" s="107" t="s">
        <v>43</v>
      </c>
      <c r="N20" s="109" t="s">
        <v>50</v>
      </c>
      <c r="O20" s="110">
        <f>SUM(O17:O19)</f>
        <v>8250</v>
      </c>
      <c r="Q20" s="413" t="s">
        <v>90</v>
      </c>
      <c r="R20" s="412">
        <f>SUM(O736,O740,O746,O752,O758,O764)</f>
        <v>45630</v>
      </c>
      <c r="S20" s="416">
        <f>SUM(E733:E735,E737:E739,E741:E745,E747:E751,E753:E757,E759:E763)</f>
        <v>26</v>
      </c>
      <c r="T20" s="418">
        <f>SUM(I736,I740,I746,I752,I758,I764)</f>
        <v>840</v>
      </c>
    </row>
    <row r="21" spans="1:20" ht="24" hidden="1" customHeight="1" x14ac:dyDescent="0.25">
      <c r="A21" s="527"/>
      <c r="B21" s="501"/>
      <c r="C21" s="503"/>
      <c r="D21" s="171" t="s">
        <v>5</v>
      </c>
      <c r="E21" s="112">
        <v>1</v>
      </c>
      <c r="F21" s="58" t="s">
        <v>8</v>
      </c>
      <c r="G21" s="58" t="s">
        <v>15</v>
      </c>
      <c r="H21" s="58" t="s">
        <v>25</v>
      </c>
      <c r="I21" s="112">
        <v>50</v>
      </c>
      <c r="J21" s="60">
        <v>72</v>
      </c>
      <c r="K21" s="60">
        <f>J21*I21</f>
        <v>3600</v>
      </c>
      <c r="L21" s="112">
        <v>0</v>
      </c>
      <c r="M21" s="60"/>
      <c r="N21" s="60">
        <f>M21*L21</f>
        <v>0</v>
      </c>
      <c r="O21" s="61">
        <f>N21+K21</f>
        <v>3600</v>
      </c>
      <c r="Q21" s="413" t="s">
        <v>91</v>
      </c>
      <c r="R21" s="412">
        <f>SUM(O768,O772,O778,O784,O790,O796)</f>
        <v>65223.333333333336</v>
      </c>
      <c r="S21" s="416">
        <f>SUM(E765:E767,E769:E771,E773:E777,E779:E783,E785:E789,E791:E795)</f>
        <v>26</v>
      </c>
      <c r="T21" s="418">
        <f>SUM(I768,I772,I778,I784,I790,I796)</f>
        <v>840</v>
      </c>
    </row>
    <row r="22" spans="1:20" ht="24" hidden="1" customHeight="1" thickBot="1" x14ac:dyDescent="0.25">
      <c r="A22" s="527"/>
      <c r="B22" s="501"/>
      <c r="C22" s="503"/>
      <c r="D22" s="170" t="s">
        <v>5</v>
      </c>
      <c r="E22" s="114">
        <v>1</v>
      </c>
      <c r="F22" s="166" t="s">
        <v>8</v>
      </c>
      <c r="G22" s="166" t="s">
        <v>15</v>
      </c>
      <c r="H22" s="166" t="s">
        <v>25</v>
      </c>
      <c r="I22" s="114">
        <v>20</v>
      </c>
      <c r="J22" s="99">
        <v>76</v>
      </c>
      <c r="K22" s="99">
        <f>J22*I22</f>
        <v>1520</v>
      </c>
      <c r="L22" s="114">
        <v>0</v>
      </c>
      <c r="M22" s="99"/>
      <c r="N22" s="99">
        <f>M22*L22</f>
        <v>0</v>
      </c>
      <c r="O22" s="101">
        <f>N22+K22</f>
        <v>1520</v>
      </c>
      <c r="Q22" s="618"/>
      <c r="R22" s="619"/>
      <c r="S22" s="619"/>
      <c r="T22" s="620"/>
    </row>
    <row r="23" spans="1:20" ht="24" hidden="1" customHeight="1" thickBot="1" x14ac:dyDescent="0.3">
      <c r="A23" s="527"/>
      <c r="B23" s="501"/>
      <c r="C23" s="504"/>
      <c r="D23" s="497" t="s">
        <v>33</v>
      </c>
      <c r="E23" s="499"/>
      <c r="F23" s="499"/>
      <c r="G23" s="499"/>
      <c r="H23" s="499"/>
      <c r="I23" s="108">
        <f>SUM(I21:I22)</f>
        <v>70</v>
      </c>
      <c r="J23" s="107" t="s">
        <v>43</v>
      </c>
      <c r="K23" s="107" t="s">
        <v>43</v>
      </c>
      <c r="L23" s="108" t="s">
        <v>43</v>
      </c>
      <c r="M23" s="107" t="s">
        <v>43</v>
      </c>
      <c r="N23" s="109" t="s">
        <v>50</v>
      </c>
      <c r="O23" s="110">
        <f>SUM(O21:O22)</f>
        <v>5120</v>
      </c>
      <c r="Q23" s="413" t="s">
        <v>96</v>
      </c>
      <c r="R23" s="412">
        <f>SUM(O833)</f>
        <v>6607.5</v>
      </c>
      <c r="S23" s="416">
        <f>SUM(E830:E832)</f>
        <v>3</v>
      </c>
      <c r="T23" s="418">
        <f>SUM(I833)</f>
        <v>120</v>
      </c>
    </row>
    <row r="24" spans="1:20" s="2" customFormat="1" ht="24" hidden="1" customHeight="1" x14ac:dyDescent="0.25">
      <c r="A24" s="527"/>
      <c r="B24" s="501">
        <v>1</v>
      </c>
      <c r="C24" s="502" t="s">
        <v>54</v>
      </c>
      <c r="D24" s="171" t="s">
        <v>5</v>
      </c>
      <c r="E24" s="59">
        <v>1</v>
      </c>
      <c r="F24" s="58" t="s">
        <v>8</v>
      </c>
      <c r="G24" s="58" t="s">
        <v>16</v>
      </c>
      <c r="H24" s="58" t="s">
        <v>31</v>
      </c>
      <c r="I24" s="59">
        <v>10</v>
      </c>
      <c r="J24" s="60">
        <v>60</v>
      </c>
      <c r="K24" s="60">
        <f>J24*I24</f>
        <v>600</v>
      </c>
      <c r="L24" s="59">
        <v>336</v>
      </c>
      <c r="M24" s="60">
        <v>1.2</v>
      </c>
      <c r="N24" s="60">
        <f>M24*L24</f>
        <v>403.2</v>
      </c>
      <c r="O24" s="61">
        <f>N24+K24</f>
        <v>1003.2</v>
      </c>
      <c r="Q24" s="413" t="s">
        <v>97</v>
      </c>
      <c r="R24" s="412">
        <f>SUM(O837)</f>
        <v>7562</v>
      </c>
      <c r="S24" s="416">
        <f>SUM(E834:E836)</f>
        <v>3</v>
      </c>
      <c r="T24" s="418">
        <f>SUM(I837)</f>
        <v>120</v>
      </c>
    </row>
    <row r="25" spans="1:20" s="2" customFormat="1" ht="24" hidden="1" customHeight="1" x14ac:dyDescent="0.2">
      <c r="A25" s="527"/>
      <c r="B25" s="501"/>
      <c r="C25" s="503"/>
      <c r="D25" s="169" t="s">
        <v>5</v>
      </c>
      <c r="E25" s="9">
        <v>1</v>
      </c>
      <c r="F25" s="8" t="s">
        <v>8</v>
      </c>
      <c r="G25" s="8" t="s">
        <v>16</v>
      </c>
      <c r="H25" s="8" t="s">
        <v>31</v>
      </c>
      <c r="I25" s="9">
        <v>10</v>
      </c>
      <c r="J25" s="10">
        <v>60</v>
      </c>
      <c r="K25" s="10">
        <f t="shared" ref="K25:K29" si="6">J25*I25</f>
        <v>600</v>
      </c>
      <c r="L25" s="9">
        <v>336</v>
      </c>
      <c r="M25" s="10">
        <v>1.2</v>
      </c>
      <c r="N25" s="10">
        <f t="shared" ref="N25:N29" si="7">M25*L25</f>
        <v>403.2</v>
      </c>
      <c r="O25" s="50">
        <f t="shared" ref="O25:O29" si="8">N25+K25</f>
        <v>1003.2</v>
      </c>
      <c r="Q25" s="618"/>
      <c r="R25" s="619"/>
      <c r="S25" s="619"/>
      <c r="T25" s="620"/>
    </row>
    <row r="26" spans="1:20" s="2" customFormat="1" ht="24" hidden="1" customHeight="1" x14ac:dyDescent="0.25">
      <c r="A26" s="527"/>
      <c r="B26" s="501"/>
      <c r="C26" s="503"/>
      <c r="D26" s="169" t="s">
        <v>5</v>
      </c>
      <c r="E26" s="9">
        <v>1</v>
      </c>
      <c r="F26" s="8" t="s">
        <v>8</v>
      </c>
      <c r="G26" s="8" t="s">
        <v>16</v>
      </c>
      <c r="H26" s="8" t="s">
        <v>31</v>
      </c>
      <c r="I26" s="9">
        <v>10</v>
      </c>
      <c r="J26" s="10">
        <v>60</v>
      </c>
      <c r="K26" s="10">
        <f t="shared" si="6"/>
        <v>600</v>
      </c>
      <c r="L26" s="9">
        <v>336</v>
      </c>
      <c r="M26" s="10">
        <v>1.2</v>
      </c>
      <c r="N26" s="10">
        <f t="shared" si="7"/>
        <v>403.2</v>
      </c>
      <c r="O26" s="50">
        <f t="shared" si="8"/>
        <v>1003.2</v>
      </c>
      <c r="Q26" s="413" t="s">
        <v>98</v>
      </c>
      <c r="R26" s="412">
        <f>SUM(O894,O897)</f>
        <v>18220.266666666663</v>
      </c>
      <c r="S26" s="416">
        <f>SUM(E890:E893,E895:E896)</f>
        <v>6</v>
      </c>
      <c r="T26" s="418">
        <f>SUM(I894,I897)</f>
        <v>320</v>
      </c>
    </row>
    <row r="27" spans="1:20" s="2" customFormat="1" ht="24" hidden="1" customHeight="1" x14ac:dyDescent="0.25">
      <c r="A27" s="527"/>
      <c r="B27" s="501"/>
      <c r="C27" s="503"/>
      <c r="D27" s="169" t="s">
        <v>5</v>
      </c>
      <c r="E27" s="9">
        <v>1</v>
      </c>
      <c r="F27" s="8" t="s">
        <v>8</v>
      </c>
      <c r="G27" s="8" t="s">
        <v>16</v>
      </c>
      <c r="H27" s="8" t="s">
        <v>31</v>
      </c>
      <c r="I27" s="9">
        <v>10</v>
      </c>
      <c r="J27" s="10">
        <v>60</v>
      </c>
      <c r="K27" s="10">
        <f t="shared" si="6"/>
        <v>600</v>
      </c>
      <c r="L27" s="9">
        <v>336</v>
      </c>
      <c r="M27" s="10">
        <v>1.2</v>
      </c>
      <c r="N27" s="10">
        <f t="shared" si="7"/>
        <v>403.2</v>
      </c>
      <c r="O27" s="50">
        <f t="shared" si="8"/>
        <v>1003.2</v>
      </c>
      <c r="Q27" s="413" t="s">
        <v>99</v>
      </c>
      <c r="R27" s="412">
        <f>SUM(O902,O905)</f>
        <v>20110.266666666666</v>
      </c>
      <c r="S27" s="416">
        <f>SUM(E898:E901,E903:E904)</f>
        <v>6</v>
      </c>
      <c r="T27" s="418">
        <f>SUM(I902,I905)</f>
        <v>320</v>
      </c>
    </row>
    <row r="28" spans="1:20" s="2" customFormat="1" ht="24" hidden="1" customHeight="1" x14ac:dyDescent="0.2">
      <c r="A28" s="527"/>
      <c r="B28" s="501"/>
      <c r="C28" s="503"/>
      <c r="D28" s="169" t="s">
        <v>5</v>
      </c>
      <c r="E28" s="9">
        <v>1</v>
      </c>
      <c r="F28" s="8" t="s">
        <v>8</v>
      </c>
      <c r="G28" s="8" t="s">
        <v>16</v>
      </c>
      <c r="H28" s="8" t="s">
        <v>31</v>
      </c>
      <c r="I28" s="9">
        <v>10</v>
      </c>
      <c r="J28" s="10">
        <v>60</v>
      </c>
      <c r="K28" s="10">
        <f t="shared" si="6"/>
        <v>600</v>
      </c>
      <c r="L28" s="9">
        <v>336</v>
      </c>
      <c r="M28" s="10">
        <v>1.2</v>
      </c>
      <c r="N28" s="10">
        <f t="shared" si="7"/>
        <v>403.2</v>
      </c>
      <c r="O28" s="50">
        <f t="shared" si="8"/>
        <v>1003.2</v>
      </c>
      <c r="Q28" s="618"/>
      <c r="R28" s="619"/>
      <c r="S28" s="619"/>
      <c r="T28" s="620"/>
    </row>
    <row r="29" spans="1:20" s="2" customFormat="1" ht="24" hidden="1" customHeight="1" thickBot="1" x14ac:dyDescent="0.3">
      <c r="A29" s="527"/>
      <c r="B29" s="501"/>
      <c r="C29" s="503"/>
      <c r="D29" s="170" t="s">
        <v>5</v>
      </c>
      <c r="E29" s="100">
        <v>1</v>
      </c>
      <c r="F29" s="166" t="s">
        <v>8</v>
      </c>
      <c r="G29" s="166" t="s">
        <v>16</v>
      </c>
      <c r="H29" s="166" t="s">
        <v>31</v>
      </c>
      <c r="I29" s="100">
        <v>10</v>
      </c>
      <c r="J29" s="99">
        <v>60</v>
      </c>
      <c r="K29" s="99">
        <f t="shared" si="6"/>
        <v>600</v>
      </c>
      <c r="L29" s="100">
        <v>336</v>
      </c>
      <c r="M29" s="99">
        <v>1.2</v>
      </c>
      <c r="N29" s="99">
        <f t="shared" si="7"/>
        <v>403.2</v>
      </c>
      <c r="O29" s="101">
        <f t="shared" si="8"/>
        <v>1003.2</v>
      </c>
      <c r="Q29" s="413" t="s">
        <v>100</v>
      </c>
      <c r="R29" s="412">
        <f>SUM(O953,O958)</f>
        <v>30000</v>
      </c>
      <c r="S29" s="416">
        <f>SUM(E949:E952,E954:E957)</f>
        <v>8</v>
      </c>
      <c r="T29" s="418">
        <f>SUM(I953,I958)</f>
        <v>400</v>
      </c>
    </row>
    <row r="30" spans="1:20" s="2" customFormat="1" ht="24" hidden="1" customHeight="1" thickBot="1" x14ac:dyDescent="0.3">
      <c r="A30" s="527"/>
      <c r="B30" s="501"/>
      <c r="C30" s="503"/>
      <c r="D30" s="529" t="s">
        <v>21</v>
      </c>
      <c r="E30" s="499"/>
      <c r="F30" s="499"/>
      <c r="G30" s="499"/>
      <c r="H30" s="499"/>
      <c r="I30" s="108">
        <f>SUM(I24:I29)</f>
        <v>60</v>
      </c>
      <c r="J30" s="107" t="s">
        <v>43</v>
      </c>
      <c r="K30" s="107" t="s">
        <v>43</v>
      </c>
      <c r="L30" s="108" t="s">
        <v>43</v>
      </c>
      <c r="M30" s="107" t="s">
        <v>43</v>
      </c>
      <c r="N30" s="109" t="s">
        <v>50</v>
      </c>
      <c r="O30" s="110">
        <f>SUM(O24:O29)</f>
        <v>6019.2</v>
      </c>
      <c r="Q30" s="413" t="s">
        <v>101</v>
      </c>
      <c r="R30" s="412">
        <f>SUM(O963,O968)</f>
        <v>32964</v>
      </c>
      <c r="S30" s="416">
        <f>SUM(E959:E962,E964:E967)</f>
        <v>8</v>
      </c>
      <c r="T30" s="418">
        <f>SUM(I963,I968)</f>
        <v>400</v>
      </c>
    </row>
    <row r="31" spans="1:20" s="2" customFormat="1" ht="24" hidden="1" customHeight="1" x14ac:dyDescent="0.2">
      <c r="A31" s="527"/>
      <c r="B31" s="501"/>
      <c r="C31" s="503"/>
      <c r="D31" s="171" t="s">
        <v>5</v>
      </c>
      <c r="E31" s="59">
        <v>1</v>
      </c>
      <c r="F31" s="58" t="s">
        <v>8</v>
      </c>
      <c r="G31" s="58" t="s">
        <v>16</v>
      </c>
      <c r="H31" s="58" t="s">
        <v>31</v>
      </c>
      <c r="I31" s="59">
        <v>50</v>
      </c>
      <c r="J31" s="60">
        <v>50</v>
      </c>
      <c r="K31" s="60">
        <f>J31*I31</f>
        <v>2500</v>
      </c>
      <c r="L31" s="59">
        <v>336</v>
      </c>
      <c r="M31" s="60">
        <v>1.2</v>
      </c>
      <c r="N31" s="60">
        <f>M31*L31</f>
        <v>403.2</v>
      </c>
      <c r="O31" s="61">
        <f>N31+K31</f>
        <v>2903.2</v>
      </c>
      <c r="Q31" s="618"/>
      <c r="R31" s="619"/>
      <c r="S31" s="619"/>
      <c r="T31" s="620"/>
    </row>
    <row r="32" spans="1:20" s="2" customFormat="1" ht="24" hidden="1" customHeight="1" x14ac:dyDescent="0.25">
      <c r="A32" s="527"/>
      <c r="B32" s="501"/>
      <c r="C32" s="503"/>
      <c r="D32" s="169" t="s">
        <v>5</v>
      </c>
      <c r="E32" s="9">
        <v>1</v>
      </c>
      <c r="F32" s="8" t="s">
        <v>8</v>
      </c>
      <c r="G32" s="8" t="s">
        <v>16</v>
      </c>
      <c r="H32" s="8" t="s">
        <v>31</v>
      </c>
      <c r="I32" s="9">
        <v>50</v>
      </c>
      <c r="J32" s="10">
        <v>50</v>
      </c>
      <c r="K32" s="10">
        <f t="shared" ref="K32:K33" si="9">J32*I32</f>
        <v>2500</v>
      </c>
      <c r="L32" s="9">
        <v>336</v>
      </c>
      <c r="M32" s="10">
        <v>1.2</v>
      </c>
      <c r="N32" s="10">
        <f t="shared" ref="N32:N33" si="10">M32*L32</f>
        <v>403.2</v>
      </c>
      <c r="O32" s="50">
        <f t="shared" ref="O32:O33" si="11">N32+K32</f>
        <v>2903.2</v>
      </c>
      <c r="Q32" s="413" t="s">
        <v>102</v>
      </c>
      <c r="R32" s="412">
        <f>SUM(O1001)</f>
        <v>19050</v>
      </c>
      <c r="S32" s="416">
        <f>SUM(E996:E1000)</f>
        <v>5</v>
      </c>
      <c r="T32" s="418">
        <f>SUM(I1001)</f>
        <v>300</v>
      </c>
    </row>
    <row r="33" spans="1:20" s="2" customFormat="1" ht="24" hidden="1" customHeight="1" thickBot="1" x14ac:dyDescent="0.3">
      <c r="A33" s="527"/>
      <c r="B33" s="501"/>
      <c r="C33" s="503"/>
      <c r="D33" s="170" t="s">
        <v>5</v>
      </c>
      <c r="E33" s="100">
        <v>1</v>
      </c>
      <c r="F33" s="166" t="s">
        <v>8</v>
      </c>
      <c r="G33" s="166" t="s">
        <v>16</v>
      </c>
      <c r="H33" s="166" t="s">
        <v>31</v>
      </c>
      <c r="I33" s="100">
        <v>50</v>
      </c>
      <c r="J33" s="99">
        <v>50</v>
      </c>
      <c r="K33" s="99">
        <f t="shared" si="9"/>
        <v>2500</v>
      </c>
      <c r="L33" s="100">
        <v>336</v>
      </c>
      <c r="M33" s="99">
        <v>1.2</v>
      </c>
      <c r="N33" s="99">
        <f t="shared" si="10"/>
        <v>403.2</v>
      </c>
      <c r="O33" s="101">
        <f t="shared" si="11"/>
        <v>2903.2</v>
      </c>
      <c r="Q33" s="413" t="s">
        <v>103</v>
      </c>
      <c r="R33" s="412">
        <f>SUM(O1007)</f>
        <v>21200</v>
      </c>
      <c r="S33" s="416">
        <f>SUM(E1002:E1006)</f>
        <v>5</v>
      </c>
      <c r="T33" s="418">
        <f>SUM(I1007)</f>
        <v>300</v>
      </c>
    </row>
    <row r="34" spans="1:20" s="2" customFormat="1" ht="24" hidden="1" customHeight="1" thickBot="1" x14ac:dyDescent="0.25">
      <c r="A34" s="527"/>
      <c r="B34" s="501"/>
      <c r="C34" s="503"/>
      <c r="D34" s="529" t="s">
        <v>21</v>
      </c>
      <c r="E34" s="499"/>
      <c r="F34" s="499"/>
      <c r="G34" s="499"/>
      <c r="H34" s="499"/>
      <c r="I34" s="108">
        <f>SUM(I31:I33)</f>
        <v>150</v>
      </c>
      <c r="J34" s="107" t="s">
        <v>43</v>
      </c>
      <c r="K34" s="107" t="s">
        <v>43</v>
      </c>
      <c r="L34" s="108" t="s">
        <v>43</v>
      </c>
      <c r="M34" s="107" t="s">
        <v>43</v>
      </c>
      <c r="N34" s="109" t="s">
        <v>50</v>
      </c>
      <c r="O34" s="110">
        <f>SUM(O31:O33)</f>
        <v>8709.5999999999985</v>
      </c>
      <c r="Q34" s="618"/>
      <c r="R34" s="619"/>
      <c r="S34" s="619"/>
      <c r="T34" s="620"/>
    </row>
    <row r="35" spans="1:20" s="2" customFormat="1" ht="24" hidden="1" customHeight="1" x14ac:dyDescent="0.25">
      <c r="A35" s="527"/>
      <c r="B35" s="501"/>
      <c r="C35" s="503"/>
      <c r="D35" s="171" t="s">
        <v>5</v>
      </c>
      <c r="E35" s="112">
        <v>1</v>
      </c>
      <c r="F35" s="58" t="s">
        <v>8</v>
      </c>
      <c r="G35" s="58" t="s">
        <v>15</v>
      </c>
      <c r="H35" s="58" t="s">
        <v>25</v>
      </c>
      <c r="I35" s="112">
        <v>50</v>
      </c>
      <c r="J35" s="60">
        <v>68</v>
      </c>
      <c r="K35" s="60">
        <f>J35*I35</f>
        <v>3400</v>
      </c>
      <c r="L35" s="112">
        <v>336</v>
      </c>
      <c r="M35" s="60">
        <v>1.2</v>
      </c>
      <c r="N35" s="60">
        <f>M35*L35</f>
        <v>403.2</v>
      </c>
      <c r="O35" s="61">
        <f>N35+K35</f>
        <v>3803.2</v>
      </c>
      <c r="Q35" s="413" t="s">
        <v>104</v>
      </c>
      <c r="R35" s="412">
        <f>SUM(O1082,O1084)</f>
        <v>17525</v>
      </c>
      <c r="S35" s="416">
        <f>SUM(E1076:E1081,E1083)</f>
        <v>7</v>
      </c>
      <c r="T35" s="418">
        <f>SUM(I1082,I1084)</f>
        <v>280</v>
      </c>
    </row>
    <row r="36" spans="1:20" s="2" customFormat="1" ht="24" hidden="1" customHeight="1" thickBot="1" x14ac:dyDescent="0.3">
      <c r="A36" s="527"/>
      <c r="B36" s="501"/>
      <c r="C36" s="503"/>
      <c r="D36" s="170" t="s">
        <v>5</v>
      </c>
      <c r="E36" s="114">
        <v>1</v>
      </c>
      <c r="F36" s="166" t="s">
        <v>8</v>
      </c>
      <c r="G36" s="166" t="s">
        <v>15</v>
      </c>
      <c r="H36" s="166" t="s">
        <v>25</v>
      </c>
      <c r="I36" s="114">
        <v>20</v>
      </c>
      <c r="J36" s="99">
        <v>70</v>
      </c>
      <c r="K36" s="99">
        <f>J36*I36</f>
        <v>1400</v>
      </c>
      <c r="L36" s="114">
        <v>336</v>
      </c>
      <c r="M36" s="99">
        <v>1.2</v>
      </c>
      <c r="N36" s="99">
        <f>M36*L36</f>
        <v>403.2</v>
      </c>
      <c r="O36" s="101">
        <f>N36+K36</f>
        <v>1803.2</v>
      </c>
      <c r="Q36" s="413" t="s">
        <v>105</v>
      </c>
      <c r="R36" s="412">
        <f>SUM(O1091,O1093)</f>
        <v>25593.333333333336</v>
      </c>
      <c r="S36" s="416">
        <f>SUM(E1085:E1090,E1092)</f>
        <v>7</v>
      </c>
      <c r="T36" s="418">
        <f>SUM(I1091,I1093)</f>
        <v>280</v>
      </c>
    </row>
    <row r="37" spans="1:20" s="2" customFormat="1" ht="24" hidden="1" customHeight="1" thickBot="1" x14ac:dyDescent="0.25">
      <c r="A37" s="527"/>
      <c r="B37" s="501"/>
      <c r="C37" s="504"/>
      <c r="D37" s="529" t="s">
        <v>33</v>
      </c>
      <c r="E37" s="499"/>
      <c r="F37" s="499"/>
      <c r="G37" s="499"/>
      <c r="H37" s="499"/>
      <c r="I37" s="108">
        <f>SUM(I35:I36)</f>
        <v>70</v>
      </c>
      <c r="J37" s="107" t="s">
        <v>43</v>
      </c>
      <c r="K37" s="107" t="s">
        <v>43</v>
      </c>
      <c r="L37" s="108" t="s">
        <v>43</v>
      </c>
      <c r="M37" s="107" t="s">
        <v>43</v>
      </c>
      <c r="N37" s="109" t="s">
        <v>50</v>
      </c>
      <c r="O37" s="110">
        <f>SUM(O35:O36)</f>
        <v>5606.4</v>
      </c>
      <c r="Q37" s="430"/>
      <c r="R37" s="429"/>
      <c r="S37" s="432"/>
      <c r="T37" s="431"/>
    </row>
    <row r="38" spans="1:20" s="2" customFormat="1" ht="24" hidden="1" customHeight="1" x14ac:dyDescent="0.25">
      <c r="A38" s="527"/>
      <c r="B38" s="501">
        <v>1</v>
      </c>
      <c r="C38" s="502" t="s">
        <v>57</v>
      </c>
      <c r="D38" s="171" t="s">
        <v>5</v>
      </c>
      <c r="E38" s="59">
        <v>1</v>
      </c>
      <c r="F38" s="58" t="s">
        <v>8</v>
      </c>
      <c r="G38" s="58" t="s">
        <v>16</v>
      </c>
      <c r="H38" s="58" t="s">
        <v>31</v>
      </c>
      <c r="I38" s="59">
        <v>10</v>
      </c>
      <c r="J38" s="60">
        <v>57</v>
      </c>
      <c r="K38" s="60">
        <f>J38*I38</f>
        <v>570</v>
      </c>
      <c r="L38" s="59">
        <v>544</v>
      </c>
      <c r="M38" s="60">
        <v>3</v>
      </c>
      <c r="N38" s="60">
        <f>M38*L38</f>
        <v>1632</v>
      </c>
      <c r="O38" s="61">
        <f>N38+K38</f>
        <v>2202</v>
      </c>
      <c r="Q38" s="413" t="s">
        <v>106</v>
      </c>
      <c r="R38" s="412">
        <f>SUM(O1139,O1141)</f>
        <v>21850</v>
      </c>
      <c r="S38" s="416">
        <f>SUM(E1133:E1138,E1140)</f>
        <v>7</v>
      </c>
      <c r="T38" s="418">
        <f>SUM(I1139,I1141)</f>
        <v>280</v>
      </c>
    </row>
    <row r="39" spans="1:20" s="2" customFormat="1" ht="24" hidden="1" customHeight="1" thickBot="1" x14ac:dyDescent="0.3">
      <c r="A39" s="527"/>
      <c r="B39" s="501"/>
      <c r="C39" s="503"/>
      <c r="D39" s="169" t="s">
        <v>5</v>
      </c>
      <c r="E39" s="9">
        <v>1</v>
      </c>
      <c r="F39" s="8" t="s">
        <v>8</v>
      </c>
      <c r="G39" s="8" t="s">
        <v>16</v>
      </c>
      <c r="H39" s="8" t="s">
        <v>31</v>
      </c>
      <c r="I39" s="9">
        <v>10</v>
      </c>
      <c r="J39" s="10">
        <v>57</v>
      </c>
      <c r="K39" s="10">
        <f t="shared" ref="K39:K43" si="12">J39*I39</f>
        <v>570</v>
      </c>
      <c r="L39" s="9">
        <v>544</v>
      </c>
      <c r="M39" s="10">
        <v>3</v>
      </c>
      <c r="N39" s="10">
        <f t="shared" ref="N39:N43" si="13">M39*L39</f>
        <v>1632</v>
      </c>
      <c r="O39" s="50">
        <f t="shared" ref="O39:O43" si="14">N39+K39</f>
        <v>2202</v>
      </c>
      <c r="Q39" s="414" t="s">
        <v>107</v>
      </c>
      <c r="R39" s="417">
        <f>SUM(O1148,O1150)</f>
        <v>23300</v>
      </c>
      <c r="S39" s="433">
        <f>SUM(E1142:E1147,E1149)</f>
        <v>7</v>
      </c>
      <c r="T39" s="434">
        <f>SUM(I1148,I1150)</f>
        <v>280</v>
      </c>
    </row>
    <row r="40" spans="1:20" s="2" customFormat="1" ht="24" hidden="1" customHeight="1" x14ac:dyDescent="0.2">
      <c r="A40" s="527"/>
      <c r="B40" s="501"/>
      <c r="C40" s="503"/>
      <c r="D40" s="169" t="s">
        <v>5</v>
      </c>
      <c r="E40" s="9">
        <v>1</v>
      </c>
      <c r="F40" s="8" t="s">
        <v>8</v>
      </c>
      <c r="G40" s="8" t="s">
        <v>16</v>
      </c>
      <c r="H40" s="8" t="s">
        <v>31</v>
      </c>
      <c r="I40" s="9">
        <v>10</v>
      </c>
      <c r="J40" s="10">
        <v>57</v>
      </c>
      <c r="K40" s="10">
        <f t="shared" si="12"/>
        <v>570</v>
      </c>
      <c r="L40" s="9">
        <v>544</v>
      </c>
      <c r="M40" s="10">
        <v>3</v>
      </c>
      <c r="N40" s="10">
        <f t="shared" si="13"/>
        <v>1632</v>
      </c>
      <c r="O40" s="50">
        <f t="shared" si="14"/>
        <v>2202</v>
      </c>
    </row>
    <row r="41" spans="1:20" s="2" customFormat="1" ht="24" hidden="1" customHeight="1" x14ac:dyDescent="0.2">
      <c r="A41" s="527"/>
      <c r="B41" s="501"/>
      <c r="C41" s="503"/>
      <c r="D41" s="169" t="s">
        <v>5</v>
      </c>
      <c r="E41" s="9">
        <v>1</v>
      </c>
      <c r="F41" s="8" t="s">
        <v>8</v>
      </c>
      <c r="G41" s="8" t="s">
        <v>16</v>
      </c>
      <c r="H41" s="8" t="s">
        <v>31</v>
      </c>
      <c r="I41" s="9">
        <v>10</v>
      </c>
      <c r="J41" s="10">
        <v>57</v>
      </c>
      <c r="K41" s="10">
        <f t="shared" si="12"/>
        <v>570</v>
      </c>
      <c r="L41" s="9">
        <v>544</v>
      </c>
      <c r="M41" s="10">
        <v>3</v>
      </c>
      <c r="N41" s="10">
        <f t="shared" si="13"/>
        <v>1632</v>
      </c>
      <c r="O41" s="50">
        <f t="shared" si="14"/>
        <v>2202</v>
      </c>
    </row>
    <row r="42" spans="1:20" s="2" customFormat="1" ht="24" hidden="1" customHeight="1" x14ac:dyDescent="0.2">
      <c r="A42" s="527"/>
      <c r="B42" s="501"/>
      <c r="C42" s="503"/>
      <c r="D42" s="169" t="s">
        <v>5</v>
      </c>
      <c r="E42" s="9">
        <v>1</v>
      </c>
      <c r="F42" s="8" t="s">
        <v>8</v>
      </c>
      <c r="G42" s="8" t="s">
        <v>16</v>
      </c>
      <c r="H42" s="8" t="s">
        <v>31</v>
      </c>
      <c r="I42" s="9">
        <v>10</v>
      </c>
      <c r="J42" s="10">
        <v>57</v>
      </c>
      <c r="K42" s="10">
        <f t="shared" si="12"/>
        <v>570</v>
      </c>
      <c r="L42" s="9">
        <v>544</v>
      </c>
      <c r="M42" s="10">
        <v>3</v>
      </c>
      <c r="N42" s="10">
        <f t="shared" si="13"/>
        <v>1632</v>
      </c>
      <c r="O42" s="50">
        <f t="shared" si="14"/>
        <v>2202</v>
      </c>
    </row>
    <row r="43" spans="1:20" s="2" customFormat="1" ht="24" hidden="1" customHeight="1" thickBot="1" x14ac:dyDescent="0.25">
      <c r="A43" s="527"/>
      <c r="B43" s="501"/>
      <c r="C43" s="503"/>
      <c r="D43" s="170" t="s">
        <v>5</v>
      </c>
      <c r="E43" s="100">
        <v>1</v>
      </c>
      <c r="F43" s="166" t="s">
        <v>8</v>
      </c>
      <c r="G43" s="166" t="s">
        <v>16</v>
      </c>
      <c r="H43" s="166" t="s">
        <v>31</v>
      </c>
      <c r="I43" s="100">
        <v>10</v>
      </c>
      <c r="J43" s="99">
        <v>57</v>
      </c>
      <c r="K43" s="99">
        <f t="shared" si="12"/>
        <v>570</v>
      </c>
      <c r="L43" s="100">
        <v>544</v>
      </c>
      <c r="M43" s="99">
        <v>3</v>
      </c>
      <c r="N43" s="99">
        <f t="shared" si="13"/>
        <v>1632</v>
      </c>
      <c r="O43" s="101">
        <f t="shared" si="14"/>
        <v>2202</v>
      </c>
    </row>
    <row r="44" spans="1:20" s="2" customFormat="1" ht="24" hidden="1" customHeight="1" thickBot="1" x14ac:dyDescent="0.25">
      <c r="A44" s="527"/>
      <c r="B44" s="501"/>
      <c r="C44" s="503"/>
      <c r="D44" s="497" t="s">
        <v>21</v>
      </c>
      <c r="E44" s="499"/>
      <c r="F44" s="499"/>
      <c r="G44" s="499"/>
      <c r="H44" s="499"/>
      <c r="I44" s="108">
        <f>SUM(I38:I43)</f>
        <v>60</v>
      </c>
      <c r="J44" s="107" t="s">
        <v>43</v>
      </c>
      <c r="K44" s="107" t="s">
        <v>43</v>
      </c>
      <c r="L44" s="108" t="s">
        <v>43</v>
      </c>
      <c r="M44" s="107" t="s">
        <v>43</v>
      </c>
      <c r="N44" s="109" t="s">
        <v>50</v>
      </c>
      <c r="O44" s="110">
        <f>SUM(O38:O43)</f>
        <v>13212</v>
      </c>
    </row>
    <row r="45" spans="1:20" s="2" customFormat="1" ht="24" hidden="1" customHeight="1" x14ac:dyDescent="0.2">
      <c r="A45" s="527"/>
      <c r="B45" s="501"/>
      <c r="C45" s="503"/>
      <c r="D45" s="171" t="s">
        <v>5</v>
      </c>
      <c r="E45" s="59">
        <v>1</v>
      </c>
      <c r="F45" s="58" t="s">
        <v>8</v>
      </c>
      <c r="G45" s="58" t="s">
        <v>16</v>
      </c>
      <c r="H45" s="58" t="s">
        <v>31</v>
      </c>
      <c r="I45" s="59">
        <v>50</v>
      </c>
      <c r="J45" s="60">
        <v>52</v>
      </c>
      <c r="K45" s="60">
        <f>J45*I45</f>
        <v>2600</v>
      </c>
      <c r="L45" s="59">
        <v>544</v>
      </c>
      <c r="M45" s="60">
        <v>3</v>
      </c>
      <c r="N45" s="60">
        <f>M45*L45</f>
        <v>1632</v>
      </c>
      <c r="O45" s="61">
        <f>N45+K45</f>
        <v>4232</v>
      </c>
    </row>
    <row r="46" spans="1:20" s="2" customFormat="1" ht="24" hidden="1" customHeight="1" x14ac:dyDescent="0.2">
      <c r="A46" s="527"/>
      <c r="B46" s="501"/>
      <c r="C46" s="503"/>
      <c r="D46" s="169" t="s">
        <v>5</v>
      </c>
      <c r="E46" s="9">
        <v>1</v>
      </c>
      <c r="F46" s="8" t="s">
        <v>8</v>
      </c>
      <c r="G46" s="8" t="s">
        <v>16</v>
      </c>
      <c r="H46" s="8" t="s">
        <v>31</v>
      </c>
      <c r="I46" s="9">
        <v>50</v>
      </c>
      <c r="J46" s="10">
        <v>52</v>
      </c>
      <c r="K46" s="10">
        <f t="shared" ref="K46:K47" si="15">J46*I46</f>
        <v>2600</v>
      </c>
      <c r="L46" s="9">
        <v>544</v>
      </c>
      <c r="M46" s="10">
        <v>3</v>
      </c>
      <c r="N46" s="10">
        <f t="shared" ref="N46:N47" si="16">M46*L46</f>
        <v>1632</v>
      </c>
      <c r="O46" s="50">
        <f t="shared" ref="O46:O47" si="17">N46+K46</f>
        <v>4232</v>
      </c>
    </row>
    <row r="47" spans="1:20" s="2" customFormat="1" ht="24" hidden="1" customHeight="1" thickBot="1" x14ac:dyDescent="0.25">
      <c r="A47" s="527"/>
      <c r="B47" s="501"/>
      <c r="C47" s="503"/>
      <c r="D47" s="170" t="s">
        <v>5</v>
      </c>
      <c r="E47" s="100">
        <v>1</v>
      </c>
      <c r="F47" s="166" t="s">
        <v>8</v>
      </c>
      <c r="G47" s="166" t="s">
        <v>16</v>
      </c>
      <c r="H47" s="166" t="s">
        <v>31</v>
      </c>
      <c r="I47" s="100">
        <v>50</v>
      </c>
      <c r="J47" s="99">
        <v>52</v>
      </c>
      <c r="K47" s="99">
        <f t="shared" si="15"/>
        <v>2600</v>
      </c>
      <c r="L47" s="100">
        <v>544</v>
      </c>
      <c r="M47" s="99">
        <v>3</v>
      </c>
      <c r="N47" s="99">
        <f t="shared" si="16"/>
        <v>1632</v>
      </c>
      <c r="O47" s="101">
        <f t="shared" si="17"/>
        <v>4232</v>
      </c>
    </row>
    <row r="48" spans="1:20" s="2" customFormat="1" ht="24" hidden="1" customHeight="1" thickBot="1" x14ac:dyDescent="0.25">
      <c r="A48" s="527"/>
      <c r="B48" s="501"/>
      <c r="C48" s="503"/>
      <c r="D48" s="497" t="s">
        <v>21</v>
      </c>
      <c r="E48" s="499"/>
      <c r="F48" s="499"/>
      <c r="G48" s="499"/>
      <c r="H48" s="499"/>
      <c r="I48" s="108">
        <f>SUM(I45:I47)</f>
        <v>150</v>
      </c>
      <c r="J48" s="107" t="s">
        <v>43</v>
      </c>
      <c r="K48" s="107" t="s">
        <v>43</v>
      </c>
      <c r="L48" s="108" t="s">
        <v>43</v>
      </c>
      <c r="M48" s="107" t="s">
        <v>43</v>
      </c>
      <c r="N48" s="109" t="s">
        <v>50</v>
      </c>
      <c r="O48" s="110">
        <f>SUM(O45:O47)</f>
        <v>12696</v>
      </c>
    </row>
    <row r="49" spans="1:15" s="2" customFormat="1" ht="24" hidden="1" customHeight="1" x14ac:dyDescent="0.2">
      <c r="A49" s="527"/>
      <c r="B49" s="501"/>
      <c r="C49" s="503"/>
      <c r="D49" s="171" t="s">
        <v>5</v>
      </c>
      <c r="E49" s="112">
        <v>1</v>
      </c>
      <c r="F49" s="58" t="s">
        <v>8</v>
      </c>
      <c r="G49" s="58" t="s">
        <v>15</v>
      </c>
      <c r="H49" s="58" t="s">
        <v>25</v>
      </c>
      <c r="I49" s="112">
        <v>50</v>
      </c>
      <c r="J49" s="60">
        <v>65</v>
      </c>
      <c r="K49" s="60">
        <f>J49*I49</f>
        <v>3250</v>
      </c>
      <c r="L49" s="112">
        <v>544</v>
      </c>
      <c r="M49" s="60">
        <v>3</v>
      </c>
      <c r="N49" s="60">
        <f>M49*L49</f>
        <v>1632</v>
      </c>
      <c r="O49" s="61">
        <f>N49+K49</f>
        <v>4882</v>
      </c>
    </row>
    <row r="50" spans="1:15" s="2" customFormat="1" ht="24" hidden="1" customHeight="1" thickBot="1" x14ac:dyDescent="0.25">
      <c r="A50" s="527"/>
      <c r="B50" s="501"/>
      <c r="C50" s="503"/>
      <c r="D50" s="170" t="s">
        <v>5</v>
      </c>
      <c r="E50" s="114">
        <v>1</v>
      </c>
      <c r="F50" s="166" t="s">
        <v>8</v>
      </c>
      <c r="G50" s="166" t="s">
        <v>15</v>
      </c>
      <c r="H50" s="166" t="s">
        <v>25</v>
      </c>
      <c r="I50" s="114">
        <v>20</v>
      </c>
      <c r="J50" s="99">
        <v>60</v>
      </c>
      <c r="K50" s="99">
        <f>J50*I50</f>
        <v>1200</v>
      </c>
      <c r="L50" s="114">
        <v>544</v>
      </c>
      <c r="M50" s="99">
        <v>3</v>
      </c>
      <c r="N50" s="99">
        <f>M50*L50</f>
        <v>1632</v>
      </c>
      <c r="O50" s="101">
        <f>N50+K50</f>
        <v>2832</v>
      </c>
    </row>
    <row r="51" spans="1:15" s="2" customFormat="1" ht="24" hidden="1" customHeight="1" thickBot="1" x14ac:dyDescent="0.25">
      <c r="A51" s="527"/>
      <c r="B51" s="501"/>
      <c r="C51" s="504"/>
      <c r="D51" s="497" t="s">
        <v>33</v>
      </c>
      <c r="E51" s="499"/>
      <c r="F51" s="499"/>
      <c r="G51" s="499"/>
      <c r="H51" s="499"/>
      <c r="I51" s="108">
        <f>SUM(I49:I50)</f>
        <v>70</v>
      </c>
      <c r="J51" s="107" t="s">
        <v>43</v>
      </c>
      <c r="K51" s="107" t="s">
        <v>43</v>
      </c>
      <c r="L51" s="108" t="s">
        <v>43</v>
      </c>
      <c r="M51" s="107" t="s">
        <v>43</v>
      </c>
      <c r="N51" s="109" t="s">
        <v>50</v>
      </c>
      <c r="O51" s="110">
        <f>SUM(O49:O50)</f>
        <v>7714</v>
      </c>
    </row>
    <row r="52" spans="1:15" s="2" customFormat="1" ht="24" hidden="1" customHeight="1" x14ac:dyDescent="0.2">
      <c r="A52" s="527"/>
      <c r="B52" s="501">
        <v>1</v>
      </c>
      <c r="C52" s="502" t="s">
        <v>59</v>
      </c>
      <c r="D52" s="171" t="s">
        <v>5</v>
      </c>
      <c r="E52" s="59">
        <v>1</v>
      </c>
      <c r="F52" s="58" t="s">
        <v>8</v>
      </c>
      <c r="G52" s="58" t="s">
        <v>16</v>
      </c>
      <c r="H52" s="58" t="s">
        <v>31</v>
      </c>
      <c r="I52" s="59">
        <v>10</v>
      </c>
      <c r="J52" s="60">
        <v>52</v>
      </c>
      <c r="K52" s="60">
        <f>J52*I52</f>
        <v>520</v>
      </c>
      <c r="L52" s="59">
        <v>880</v>
      </c>
      <c r="M52" s="60">
        <v>1</v>
      </c>
      <c r="N52" s="60">
        <f>M52*L52</f>
        <v>880</v>
      </c>
      <c r="O52" s="61">
        <f>N52+K52</f>
        <v>1400</v>
      </c>
    </row>
    <row r="53" spans="1:15" s="2" customFormat="1" ht="24" hidden="1" customHeight="1" x14ac:dyDescent="0.2">
      <c r="A53" s="527"/>
      <c r="B53" s="501"/>
      <c r="C53" s="503"/>
      <c r="D53" s="169" t="s">
        <v>5</v>
      </c>
      <c r="E53" s="9">
        <v>1</v>
      </c>
      <c r="F53" s="8" t="s">
        <v>8</v>
      </c>
      <c r="G53" s="8" t="s">
        <v>16</v>
      </c>
      <c r="H53" s="8" t="s">
        <v>31</v>
      </c>
      <c r="I53" s="9">
        <v>10</v>
      </c>
      <c r="J53" s="10">
        <v>52</v>
      </c>
      <c r="K53" s="10">
        <f t="shared" ref="K53:K57" si="18">J53*I53</f>
        <v>520</v>
      </c>
      <c r="L53" s="9">
        <v>880</v>
      </c>
      <c r="M53" s="10">
        <v>1</v>
      </c>
      <c r="N53" s="10">
        <f t="shared" ref="N53:N57" si="19">M53*L53</f>
        <v>880</v>
      </c>
      <c r="O53" s="50">
        <f t="shared" ref="O53:O57" si="20">N53+K53</f>
        <v>1400</v>
      </c>
    </row>
    <row r="54" spans="1:15" s="2" customFormat="1" ht="24" hidden="1" customHeight="1" x14ac:dyDescent="0.2">
      <c r="A54" s="527"/>
      <c r="B54" s="501"/>
      <c r="C54" s="503"/>
      <c r="D54" s="169" t="s">
        <v>5</v>
      </c>
      <c r="E54" s="9">
        <v>1</v>
      </c>
      <c r="F54" s="8" t="s">
        <v>8</v>
      </c>
      <c r="G54" s="8" t="s">
        <v>16</v>
      </c>
      <c r="H54" s="8" t="s">
        <v>31</v>
      </c>
      <c r="I54" s="9">
        <v>10</v>
      </c>
      <c r="J54" s="10">
        <v>52</v>
      </c>
      <c r="K54" s="10">
        <f t="shared" si="18"/>
        <v>520</v>
      </c>
      <c r="L54" s="9">
        <v>880</v>
      </c>
      <c r="M54" s="10">
        <v>1</v>
      </c>
      <c r="N54" s="10">
        <f t="shared" si="19"/>
        <v>880</v>
      </c>
      <c r="O54" s="50">
        <f t="shared" si="20"/>
        <v>1400</v>
      </c>
    </row>
    <row r="55" spans="1:15" s="2" customFormat="1" ht="24" hidden="1" customHeight="1" x14ac:dyDescent="0.2">
      <c r="A55" s="527"/>
      <c r="B55" s="501"/>
      <c r="C55" s="503"/>
      <c r="D55" s="169" t="s">
        <v>5</v>
      </c>
      <c r="E55" s="9">
        <v>1</v>
      </c>
      <c r="F55" s="8" t="s">
        <v>8</v>
      </c>
      <c r="G55" s="8" t="s">
        <v>16</v>
      </c>
      <c r="H55" s="8" t="s">
        <v>31</v>
      </c>
      <c r="I55" s="9">
        <v>10</v>
      </c>
      <c r="J55" s="10">
        <v>52</v>
      </c>
      <c r="K55" s="10">
        <f t="shared" si="18"/>
        <v>520</v>
      </c>
      <c r="L55" s="9">
        <v>880</v>
      </c>
      <c r="M55" s="10">
        <v>1</v>
      </c>
      <c r="N55" s="10">
        <f t="shared" si="19"/>
        <v>880</v>
      </c>
      <c r="O55" s="50">
        <f t="shared" si="20"/>
        <v>1400</v>
      </c>
    </row>
    <row r="56" spans="1:15" s="2" customFormat="1" ht="24" hidden="1" customHeight="1" x14ac:dyDescent="0.2">
      <c r="A56" s="527"/>
      <c r="B56" s="501"/>
      <c r="C56" s="503"/>
      <c r="D56" s="169" t="s">
        <v>5</v>
      </c>
      <c r="E56" s="9">
        <v>1</v>
      </c>
      <c r="F56" s="8" t="s">
        <v>8</v>
      </c>
      <c r="G56" s="8" t="s">
        <v>16</v>
      </c>
      <c r="H56" s="8" t="s">
        <v>31</v>
      </c>
      <c r="I56" s="9">
        <v>10</v>
      </c>
      <c r="J56" s="10">
        <v>52</v>
      </c>
      <c r="K56" s="10">
        <f t="shared" si="18"/>
        <v>520</v>
      </c>
      <c r="L56" s="9">
        <v>880</v>
      </c>
      <c r="M56" s="10">
        <v>1</v>
      </c>
      <c r="N56" s="10">
        <f t="shared" si="19"/>
        <v>880</v>
      </c>
      <c r="O56" s="50">
        <f t="shared" si="20"/>
        <v>1400</v>
      </c>
    </row>
    <row r="57" spans="1:15" s="2" customFormat="1" ht="24" hidden="1" customHeight="1" thickBot="1" x14ac:dyDescent="0.25">
      <c r="A57" s="527"/>
      <c r="B57" s="501"/>
      <c r="C57" s="503"/>
      <c r="D57" s="170" t="s">
        <v>5</v>
      </c>
      <c r="E57" s="100">
        <v>1</v>
      </c>
      <c r="F57" s="166" t="s">
        <v>8</v>
      </c>
      <c r="G57" s="166" t="s">
        <v>16</v>
      </c>
      <c r="H57" s="166" t="s">
        <v>31</v>
      </c>
      <c r="I57" s="100">
        <v>10</v>
      </c>
      <c r="J57" s="99">
        <v>52</v>
      </c>
      <c r="K57" s="99">
        <f t="shared" si="18"/>
        <v>520</v>
      </c>
      <c r="L57" s="100">
        <v>880</v>
      </c>
      <c r="M57" s="99">
        <v>1</v>
      </c>
      <c r="N57" s="99">
        <f t="shared" si="19"/>
        <v>880</v>
      </c>
      <c r="O57" s="101">
        <f t="shared" si="20"/>
        <v>1400</v>
      </c>
    </row>
    <row r="58" spans="1:15" s="2" customFormat="1" ht="24" hidden="1" customHeight="1" thickBot="1" x14ac:dyDescent="0.25">
      <c r="A58" s="527"/>
      <c r="B58" s="501"/>
      <c r="C58" s="503"/>
      <c r="D58" s="529" t="s">
        <v>21</v>
      </c>
      <c r="E58" s="499"/>
      <c r="F58" s="499"/>
      <c r="G58" s="499"/>
      <c r="H58" s="499"/>
      <c r="I58" s="108">
        <f>SUM(I52:I57)</f>
        <v>60</v>
      </c>
      <c r="J58" s="107" t="s">
        <v>43</v>
      </c>
      <c r="K58" s="107" t="s">
        <v>43</v>
      </c>
      <c r="L58" s="108" t="s">
        <v>43</v>
      </c>
      <c r="M58" s="107" t="s">
        <v>43</v>
      </c>
      <c r="N58" s="109" t="s">
        <v>50</v>
      </c>
      <c r="O58" s="110">
        <f>SUM(O52:O57)</f>
        <v>8400</v>
      </c>
    </row>
    <row r="59" spans="1:15" s="2" customFormat="1" ht="24" hidden="1" customHeight="1" x14ac:dyDescent="0.2">
      <c r="A59" s="527"/>
      <c r="B59" s="501"/>
      <c r="C59" s="503"/>
      <c r="D59" s="171" t="s">
        <v>5</v>
      </c>
      <c r="E59" s="59">
        <v>1</v>
      </c>
      <c r="F59" s="58" t="s">
        <v>8</v>
      </c>
      <c r="G59" s="58" t="s">
        <v>16</v>
      </c>
      <c r="H59" s="58" t="s">
        <v>31</v>
      </c>
      <c r="I59" s="59">
        <v>50</v>
      </c>
      <c r="J59" s="60">
        <v>50</v>
      </c>
      <c r="K59" s="60">
        <f>J59*I59</f>
        <v>2500</v>
      </c>
      <c r="L59" s="59">
        <v>880</v>
      </c>
      <c r="M59" s="60">
        <v>1</v>
      </c>
      <c r="N59" s="60">
        <f>M59*L59</f>
        <v>880</v>
      </c>
      <c r="O59" s="61">
        <f>N59+K59</f>
        <v>3380</v>
      </c>
    </row>
    <row r="60" spans="1:15" s="2" customFormat="1" ht="24" hidden="1" customHeight="1" x14ac:dyDescent="0.2">
      <c r="A60" s="527"/>
      <c r="B60" s="501"/>
      <c r="C60" s="503"/>
      <c r="D60" s="169" t="s">
        <v>5</v>
      </c>
      <c r="E60" s="9">
        <v>1</v>
      </c>
      <c r="F60" s="8" t="s">
        <v>8</v>
      </c>
      <c r="G60" s="8" t="s">
        <v>16</v>
      </c>
      <c r="H60" s="8" t="s">
        <v>31</v>
      </c>
      <c r="I60" s="9">
        <v>50</v>
      </c>
      <c r="J60" s="10">
        <v>50</v>
      </c>
      <c r="K60" s="10">
        <f t="shared" ref="K60:K61" si="21">J60*I60</f>
        <v>2500</v>
      </c>
      <c r="L60" s="9">
        <v>880</v>
      </c>
      <c r="M60" s="10">
        <v>1</v>
      </c>
      <c r="N60" s="10">
        <f t="shared" ref="N60:N61" si="22">M60*L60</f>
        <v>880</v>
      </c>
      <c r="O60" s="50">
        <f t="shared" ref="O60:O61" si="23">N60+K60</f>
        <v>3380</v>
      </c>
    </row>
    <row r="61" spans="1:15" s="2" customFormat="1" ht="24" hidden="1" customHeight="1" thickBot="1" x14ac:dyDescent="0.25">
      <c r="A61" s="527"/>
      <c r="B61" s="501"/>
      <c r="C61" s="503"/>
      <c r="D61" s="170" t="s">
        <v>5</v>
      </c>
      <c r="E61" s="100">
        <v>1</v>
      </c>
      <c r="F61" s="166" t="s">
        <v>8</v>
      </c>
      <c r="G61" s="166" t="s">
        <v>16</v>
      </c>
      <c r="H61" s="166" t="s">
        <v>31</v>
      </c>
      <c r="I61" s="100">
        <v>50</v>
      </c>
      <c r="J61" s="99">
        <v>50</v>
      </c>
      <c r="K61" s="99">
        <f t="shared" si="21"/>
        <v>2500</v>
      </c>
      <c r="L61" s="100">
        <v>880</v>
      </c>
      <c r="M61" s="99">
        <v>1</v>
      </c>
      <c r="N61" s="99">
        <f t="shared" si="22"/>
        <v>880</v>
      </c>
      <c r="O61" s="101">
        <f t="shared" si="23"/>
        <v>3380</v>
      </c>
    </row>
    <row r="62" spans="1:15" s="2" customFormat="1" ht="24" hidden="1" customHeight="1" thickBot="1" x14ac:dyDescent="0.25">
      <c r="A62" s="527"/>
      <c r="B62" s="501"/>
      <c r="C62" s="503"/>
      <c r="D62" s="529" t="s">
        <v>21</v>
      </c>
      <c r="E62" s="499"/>
      <c r="F62" s="499"/>
      <c r="G62" s="499"/>
      <c r="H62" s="499"/>
      <c r="I62" s="108">
        <f>SUM(I59:I61)</f>
        <v>150</v>
      </c>
      <c r="J62" s="107" t="s">
        <v>43</v>
      </c>
      <c r="K62" s="107" t="s">
        <v>43</v>
      </c>
      <c r="L62" s="108" t="s">
        <v>43</v>
      </c>
      <c r="M62" s="107" t="s">
        <v>43</v>
      </c>
      <c r="N62" s="109" t="s">
        <v>50</v>
      </c>
      <c r="O62" s="110">
        <f>SUM(O59:O61)</f>
        <v>10140</v>
      </c>
    </row>
    <row r="63" spans="1:15" s="2" customFormat="1" ht="24" hidden="1" customHeight="1" x14ac:dyDescent="0.2">
      <c r="A63" s="527"/>
      <c r="B63" s="501"/>
      <c r="C63" s="503"/>
      <c r="D63" s="171" t="s">
        <v>5</v>
      </c>
      <c r="E63" s="112">
        <v>1</v>
      </c>
      <c r="F63" s="58" t="s">
        <v>8</v>
      </c>
      <c r="G63" s="58" t="s">
        <v>15</v>
      </c>
      <c r="H63" s="58" t="s">
        <v>25</v>
      </c>
      <c r="I63" s="112">
        <v>50</v>
      </c>
      <c r="J63" s="60">
        <v>82</v>
      </c>
      <c r="K63" s="60">
        <f>J63*I63</f>
        <v>4100</v>
      </c>
      <c r="L63" s="112">
        <v>880</v>
      </c>
      <c r="M63" s="60">
        <v>1</v>
      </c>
      <c r="N63" s="60">
        <f>M63*L63</f>
        <v>880</v>
      </c>
      <c r="O63" s="61">
        <f>N63+K63</f>
        <v>4980</v>
      </c>
    </row>
    <row r="64" spans="1:15" s="2" customFormat="1" ht="24" hidden="1" customHeight="1" thickBot="1" x14ac:dyDescent="0.25">
      <c r="A64" s="527"/>
      <c r="B64" s="501"/>
      <c r="C64" s="503"/>
      <c r="D64" s="170" t="s">
        <v>5</v>
      </c>
      <c r="E64" s="114">
        <v>1</v>
      </c>
      <c r="F64" s="166" t="s">
        <v>8</v>
      </c>
      <c r="G64" s="166" t="s">
        <v>15</v>
      </c>
      <c r="H64" s="166" t="s">
        <v>25</v>
      </c>
      <c r="I64" s="114">
        <v>20</v>
      </c>
      <c r="J64" s="99">
        <v>82</v>
      </c>
      <c r="K64" s="99">
        <f>J64*I64</f>
        <v>1640</v>
      </c>
      <c r="L64" s="114">
        <v>880</v>
      </c>
      <c r="M64" s="99">
        <v>1</v>
      </c>
      <c r="N64" s="99">
        <f>M64*L64</f>
        <v>880</v>
      </c>
      <c r="O64" s="101">
        <f>N64+K64</f>
        <v>2520</v>
      </c>
    </row>
    <row r="65" spans="1:15" s="2" customFormat="1" ht="24" hidden="1" customHeight="1" thickBot="1" x14ac:dyDescent="0.25">
      <c r="A65" s="528"/>
      <c r="B65" s="544"/>
      <c r="C65" s="504"/>
      <c r="D65" s="529" t="s">
        <v>33</v>
      </c>
      <c r="E65" s="499"/>
      <c r="F65" s="499"/>
      <c r="G65" s="499"/>
      <c r="H65" s="499"/>
      <c r="I65" s="108">
        <f>SUM(I63:I64)</f>
        <v>70</v>
      </c>
      <c r="J65" s="107" t="s">
        <v>43</v>
      </c>
      <c r="K65" s="107" t="s">
        <v>43</v>
      </c>
      <c r="L65" s="108" t="s">
        <v>43</v>
      </c>
      <c r="M65" s="107" t="s">
        <v>43</v>
      </c>
      <c r="N65" s="109" t="s">
        <v>50</v>
      </c>
      <c r="O65" s="110">
        <f>SUM(O63:O64)</f>
        <v>7500</v>
      </c>
    </row>
    <row r="66" spans="1:15" s="2" customFormat="1" ht="24" hidden="1" customHeight="1" thickBot="1" x14ac:dyDescent="0.25">
      <c r="A66" s="550"/>
      <c r="B66" s="551"/>
      <c r="C66" s="551"/>
      <c r="D66" s="551"/>
      <c r="E66" s="551"/>
      <c r="F66" s="551"/>
      <c r="G66" s="551"/>
      <c r="H66" s="551"/>
      <c r="I66" s="551"/>
      <c r="J66" s="551"/>
      <c r="K66" s="551"/>
      <c r="L66" s="551"/>
      <c r="M66" s="551"/>
      <c r="N66" s="551"/>
      <c r="O66" s="552"/>
    </row>
    <row r="67" spans="1:15" s="2" customFormat="1" ht="24" hidden="1" customHeight="1" x14ac:dyDescent="0.2">
      <c r="A67" s="523" t="s">
        <v>78</v>
      </c>
      <c r="B67" s="516">
        <v>1</v>
      </c>
      <c r="C67" s="519" t="s">
        <v>56</v>
      </c>
      <c r="D67" s="261" t="s">
        <v>5</v>
      </c>
      <c r="E67" s="75">
        <v>1</v>
      </c>
      <c r="F67" s="74" t="s">
        <v>8</v>
      </c>
      <c r="G67" s="74" t="s">
        <v>16</v>
      </c>
      <c r="H67" s="74" t="s">
        <v>31</v>
      </c>
      <c r="I67" s="75">
        <v>10</v>
      </c>
      <c r="J67" s="76">
        <v>18</v>
      </c>
      <c r="K67" s="76">
        <f>J67*I67</f>
        <v>180</v>
      </c>
      <c r="L67" s="75">
        <v>0</v>
      </c>
      <c r="M67" s="76"/>
      <c r="N67" s="76">
        <f>M67*L67</f>
        <v>0</v>
      </c>
      <c r="O67" s="77">
        <f>N67+K67</f>
        <v>180</v>
      </c>
    </row>
    <row r="68" spans="1:15" s="2" customFormat="1" ht="24" hidden="1" customHeight="1" x14ac:dyDescent="0.2">
      <c r="A68" s="524"/>
      <c r="B68" s="517"/>
      <c r="C68" s="520"/>
      <c r="D68" s="262" t="s">
        <v>5</v>
      </c>
      <c r="E68" s="19">
        <v>1</v>
      </c>
      <c r="F68" s="18" t="s">
        <v>8</v>
      </c>
      <c r="G68" s="18" t="s">
        <v>16</v>
      </c>
      <c r="H68" s="18" t="s">
        <v>31</v>
      </c>
      <c r="I68" s="19">
        <v>10</v>
      </c>
      <c r="J68" s="20">
        <v>18</v>
      </c>
      <c r="K68" s="20">
        <f t="shared" ref="K68:K72" si="24">J68*I68</f>
        <v>180</v>
      </c>
      <c r="L68" s="19">
        <v>0</v>
      </c>
      <c r="M68" s="20"/>
      <c r="N68" s="20">
        <f t="shared" ref="N68:N72" si="25">M68*L68</f>
        <v>0</v>
      </c>
      <c r="O68" s="51">
        <f t="shared" ref="O68:O72" si="26">N68+K68</f>
        <v>180</v>
      </c>
    </row>
    <row r="69" spans="1:15" s="2" customFormat="1" ht="24" hidden="1" customHeight="1" x14ac:dyDescent="0.2">
      <c r="A69" s="524"/>
      <c r="B69" s="517"/>
      <c r="C69" s="520"/>
      <c r="D69" s="262" t="s">
        <v>5</v>
      </c>
      <c r="E69" s="19">
        <v>1</v>
      </c>
      <c r="F69" s="18" t="s">
        <v>8</v>
      </c>
      <c r="G69" s="18" t="s">
        <v>16</v>
      </c>
      <c r="H69" s="18" t="s">
        <v>31</v>
      </c>
      <c r="I69" s="19">
        <v>10</v>
      </c>
      <c r="J69" s="20">
        <v>18</v>
      </c>
      <c r="K69" s="20">
        <f t="shared" si="24"/>
        <v>180</v>
      </c>
      <c r="L69" s="19">
        <v>0</v>
      </c>
      <c r="M69" s="20"/>
      <c r="N69" s="20">
        <f t="shared" si="25"/>
        <v>0</v>
      </c>
      <c r="O69" s="51">
        <f t="shared" si="26"/>
        <v>180</v>
      </c>
    </row>
    <row r="70" spans="1:15" s="2" customFormat="1" ht="24" hidden="1" customHeight="1" x14ac:dyDescent="0.2">
      <c r="A70" s="524"/>
      <c r="B70" s="517"/>
      <c r="C70" s="520"/>
      <c r="D70" s="262" t="s">
        <v>5</v>
      </c>
      <c r="E70" s="19">
        <v>1</v>
      </c>
      <c r="F70" s="18" t="s">
        <v>8</v>
      </c>
      <c r="G70" s="18" t="s">
        <v>16</v>
      </c>
      <c r="H70" s="18" t="s">
        <v>31</v>
      </c>
      <c r="I70" s="19">
        <v>10</v>
      </c>
      <c r="J70" s="20">
        <v>18</v>
      </c>
      <c r="K70" s="20">
        <f t="shared" si="24"/>
        <v>180</v>
      </c>
      <c r="L70" s="19">
        <v>0</v>
      </c>
      <c r="M70" s="20"/>
      <c r="N70" s="20">
        <f t="shared" si="25"/>
        <v>0</v>
      </c>
      <c r="O70" s="51">
        <f t="shared" si="26"/>
        <v>180</v>
      </c>
    </row>
    <row r="71" spans="1:15" s="2" customFormat="1" ht="24" hidden="1" customHeight="1" x14ac:dyDescent="0.2">
      <c r="A71" s="524"/>
      <c r="B71" s="517"/>
      <c r="C71" s="520"/>
      <c r="D71" s="262" t="s">
        <v>5</v>
      </c>
      <c r="E71" s="19">
        <v>1</v>
      </c>
      <c r="F71" s="18" t="s">
        <v>8</v>
      </c>
      <c r="G71" s="18" t="s">
        <v>16</v>
      </c>
      <c r="H71" s="18" t="s">
        <v>31</v>
      </c>
      <c r="I71" s="19">
        <v>10</v>
      </c>
      <c r="J71" s="20">
        <v>18</v>
      </c>
      <c r="K71" s="20">
        <f t="shared" si="24"/>
        <v>180</v>
      </c>
      <c r="L71" s="19">
        <v>0</v>
      </c>
      <c r="M71" s="20"/>
      <c r="N71" s="20">
        <f t="shared" si="25"/>
        <v>0</v>
      </c>
      <c r="O71" s="51">
        <f t="shared" si="26"/>
        <v>180</v>
      </c>
    </row>
    <row r="72" spans="1:15" s="2" customFormat="1" ht="24" hidden="1" customHeight="1" thickBot="1" x14ac:dyDescent="0.25">
      <c r="A72" s="524"/>
      <c r="B72" s="517"/>
      <c r="C72" s="520"/>
      <c r="D72" s="263" t="s">
        <v>5</v>
      </c>
      <c r="E72" s="249">
        <v>1</v>
      </c>
      <c r="F72" s="248" t="s">
        <v>8</v>
      </c>
      <c r="G72" s="248" t="s">
        <v>16</v>
      </c>
      <c r="H72" s="248" t="s">
        <v>31</v>
      </c>
      <c r="I72" s="249">
        <v>10</v>
      </c>
      <c r="J72" s="250">
        <v>18</v>
      </c>
      <c r="K72" s="250">
        <f t="shared" si="24"/>
        <v>180</v>
      </c>
      <c r="L72" s="249">
        <v>0</v>
      </c>
      <c r="M72" s="250"/>
      <c r="N72" s="250">
        <f t="shared" si="25"/>
        <v>0</v>
      </c>
      <c r="O72" s="251">
        <f t="shared" si="26"/>
        <v>180</v>
      </c>
    </row>
    <row r="73" spans="1:15" s="2" customFormat="1" ht="24" hidden="1" customHeight="1" thickBot="1" x14ac:dyDescent="0.25">
      <c r="A73" s="524"/>
      <c r="B73" s="517"/>
      <c r="C73" s="520"/>
      <c r="D73" s="515" t="s">
        <v>21</v>
      </c>
      <c r="E73" s="522"/>
      <c r="F73" s="522"/>
      <c r="G73" s="522"/>
      <c r="H73" s="522"/>
      <c r="I73" s="256">
        <f>SUM(I67:I72)</f>
        <v>60</v>
      </c>
      <c r="J73" s="257" t="s">
        <v>43</v>
      </c>
      <c r="K73" s="257" t="s">
        <v>43</v>
      </c>
      <c r="L73" s="256" t="s">
        <v>43</v>
      </c>
      <c r="M73" s="257" t="s">
        <v>43</v>
      </c>
      <c r="N73" s="258" t="s">
        <v>50</v>
      </c>
      <c r="O73" s="259">
        <f>SUM(O67:O72)</f>
        <v>1080</v>
      </c>
    </row>
    <row r="74" spans="1:15" s="2" customFormat="1" ht="24" hidden="1" customHeight="1" x14ac:dyDescent="0.2">
      <c r="A74" s="524"/>
      <c r="B74" s="517"/>
      <c r="C74" s="520"/>
      <c r="D74" s="264" t="s">
        <v>5</v>
      </c>
      <c r="E74" s="283">
        <v>1</v>
      </c>
      <c r="F74" s="252" t="s">
        <v>8</v>
      </c>
      <c r="G74" s="252" t="s">
        <v>16</v>
      </c>
      <c r="H74" s="252" t="s">
        <v>31</v>
      </c>
      <c r="I74" s="283">
        <v>50</v>
      </c>
      <c r="J74" s="254">
        <v>18</v>
      </c>
      <c r="K74" s="254">
        <f>J74*I74</f>
        <v>900</v>
      </c>
      <c r="L74" s="283">
        <v>0</v>
      </c>
      <c r="M74" s="254"/>
      <c r="N74" s="254">
        <f>M74*L74</f>
        <v>0</v>
      </c>
      <c r="O74" s="255">
        <f>N74+K74</f>
        <v>900</v>
      </c>
    </row>
    <row r="75" spans="1:15" s="2" customFormat="1" ht="24" hidden="1" customHeight="1" x14ac:dyDescent="0.2">
      <c r="A75" s="524"/>
      <c r="B75" s="517"/>
      <c r="C75" s="520"/>
      <c r="D75" s="262" t="s">
        <v>5</v>
      </c>
      <c r="E75" s="19">
        <v>1</v>
      </c>
      <c r="F75" s="18" t="s">
        <v>8</v>
      </c>
      <c r="G75" s="18" t="s">
        <v>16</v>
      </c>
      <c r="H75" s="18" t="s">
        <v>31</v>
      </c>
      <c r="I75" s="19">
        <v>50</v>
      </c>
      <c r="J75" s="20">
        <v>18</v>
      </c>
      <c r="K75" s="20">
        <f t="shared" ref="K75:K76" si="27">J75*I75</f>
        <v>900</v>
      </c>
      <c r="L75" s="19">
        <v>0</v>
      </c>
      <c r="M75" s="20"/>
      <c r="N75" s="20">
        <f t="shared" ref="N75:N76" si="28">M75*L75</f>
        <v>0</v>
      </c>
      <c r="O75" s="51">
        <f t="shared" ref="O75:O76" si="29">N75+K75</f>
        <v>900</v>
      </c>
    </row>
    <row r="76" spans="1:15" s="2" customFormat="1" ht="24" hidden="1" customHeight="1" thickBot="1" x14ac:dyDescent="0.25">
      <c r="A76" s="524"/>
      <c r="B76" s="517"/>
      <c r="C76" s="520"/>
      <c r="D76" s="263" t="s">
        <v>5</v>
      </c>
      <c r="E76" s="249">
        <v>1</v>
      </c>
      <c r="F76" s="248" t="s">
        <v>8</v>
      </c>
      <c r="G76" s="248" t="s">
        <v>16</v>
      </c>
      <c r="H76" s="248" t="s">
        <v>31</v>
      </c>
      <c r="I76" s="249">
        <v>50</v>
      </c>
      <c r="J76" s="250">
        <v>18</v>
      </c>
      <c r="K76" s="250">
        <f t="shared" si="27"/>
        <v>900</v>
      </c>
      <c r="L76" s="249">
        <v>0</v>
      </c>
      <c r="M76" s="250"/>
      <c r="N76" s="250">
        <f t="shared" si="28"/>
        <v>0</v>
      </c>
      <c r="O76" s="251">
        <f t="shared" si="29"/>
        <v>900</v>
      </c>
    </row>
    <row r="77" spans="1:15" s="2" customFormat="1" ht="24" hidden="1" customHeight="1" thickBot="1" x14ac:dyDescent="0.25">
      <c r="A77" s="524"/>
      <c r="B77" s="517"/>
      <c r="C77" s="520"/>
      <c r="D77" s="515" t="s">
        <v>21</v>
      </c>
      <c r="E77" s="522"/>
      <c r="F77" s="522"/>
      <c r="G77" s="522"/>
      <c r="H77" s="522"/>
      <c r="I77" s="256">
        <f>SUM(I74:I76)</f>
        <v>150</v>
      </c>
      <c r="J77" s="257" t="s">
        <v>43</v>
      </c>
      <c r="K77" s="257" t="s">
        <v>43</v>
      </c>
      <c r="L77" s="256" t="s">
        <v>43</v>
      </c>
      <c r="M77" s="257" t="s">
        <v>43</v>
      </c>
      <c r="N77" s="258" t="s">
        <v>50</v>
      </c>
      <c r="O77" s="384">
        <f>SUM(O74:O76)</f>
        <v>2700</v>
      </c>
    </row>
    <row r="78" spans="1:15" s="2" customFormat="1" ht="24" hidden="1" customHeight="1" x14ac:dyDescent="0.2">
      <c r="A78" s="524"/>
      <c r="B78" s="517"/>
      <c r="C78" s="520"/>
      <c r="D78" s="264" t="s">
        <v>5</v>
      </c>
      <c r="E78" s="253">
        <v>1</v>
      </c>
      <c r="F78" s="252" t="s">
        <v>8</v>
      </c>
      <c r="G78" s="252" t="s">
        <v>15</v>
      </c>
      <c r="H78" s="252" t="s">
        <v>25</v>
      </c>
      <c r="I78" s="253">
        <v>50</v>
      </c>
      <c r="J78" s="254">
        <v>28</v>
      </c>
      <c r="K78" s="254">
        <f>J78*I78</f>
        <v>1400</v>
      </c>
      <c r="L78" s="253">
        <v>0</v>
      </c>
      <c r="M78" s="254"/>
      <c r="N78" s="254">
        <f>M78*L78</f>
        <v>0</v>
      </c>
      <c r="O78" s="255">
        <f>N78+K78</f>
        <v>1400</v>
      </c>
    </row>
    <row r="79" spans="1:15" s="2" customFormat="1" ht="24" hidden="1" customHeight="1" thickBot="1" x14ac:dyDescent="0.25">
      <c r="A79" s="524"/>
      <c r="B79" s="517"/>
      <c r="C79" s="520"/>
      <c r="D79" s="263" t="s">
        <v>5</v>
      </c>
      <c r="E79" s="260">
        <v>1</v>
      </c>
      <c r="F79" s="248" t="s">
        <v>8</v>
      </c>
      <c r="G79" s="248" t="s">
        <v>15</v>
      </c>
      <c r="H79" s="248" t="s">
        <v>25</v>
      </c>
      <c r="I79" s="260">
        <v>20</v>
      </c>
      <c r="J79" s="250">
        <v>28</v>
      </c>
      <c r="K79" s="250">
        <f>J79*I79</f>
        <v>560</v>
      </c>
      <c r="L79" s="260">
        <v>0</v>
      </c>
      <c r="M79" s="250"/>
      <c r="N79" s="250">
        <f>M79*L79</f>
        <v>0</v>
      </c>
      <c r="O79" s="251">
        <f>N79+K79</f>
        <v>560</v>
      </c>
    </row>
    <row r="80" spans="1:15" s="2" customFormat="1" ht="24" hidden="1" customHeight="1" thickBot="1" x14ac:dyDescent="0.25">
      <c r="A80" s="525"/>
      <c r="B80" s="518"/>
      <c r="C80" s="521"/>
      <c r="D80" s="515" t="s">
        <v>33</v>
      </c>
      <c r="E80" s="522"/>
      <c r="F80" s="522"/>
      <c r="G80" s="522"/>
      <c r="H80" s="522"/>
      <c r="I80" s="256">
        <f>SUM(I78:I79)</f>
        <v>70</v>
      </c>
      <c r="J80" s="257" t="s">
        <v>43</v>
      </c>
      <c r="K80" s="257" t="s">
        <v>43</v>
      </c>
      <c r="L80" s="256" t="s">
        <v>43</v>
      </c>
      <c r="M80" s="257" t="s">
        <v>43</v>
      </c>
      <c r="N80" s="258" t="s">
        <v>50</v>
      </c>
      <c r="O80" s="259">
        <f>SUM(O78:O79)</f>
        <v>1960</v>
      </c>
    </row>
    <row r="81" spans="1:15" s="2" customFormat="1" ht="24" hidden="1" customHeight="1" thickBot="1" x14ac:dyDescent="0.25">
      <c r="A81" s="550"/>
      <c r="B81" s="551"/>
      <c r="C81" s="551"/>
      <c r="D81" s="551"/>
      <c r="E81" s="551"/>
      <c r="F81" s="551"/>
      <c r="G81" s="551"/>
      <c r="H81" s="551"/>
      <c r="I81" s="551"/>
      <c r="J81" s="551"/>
      <c r="K81" s="551"/>
      <c r="L81" s="551"/>
      <c r="M81" s="551"/>
      <c r="N81" s="551"/>
      <c r="O81" s="552"/>
    </row>
    <row r="82" spans="1:15" s="2" customFormat="1" ht="24" hidden="1" customHeight="1" x14ac:dyDescent="0.2">
      <c r="A82" s="533" t="s">
        <v>83</v>
      </c>
      <c r="B82" s="536">
        <v>1</v>
      </c>
      <c r="C82" s="538" t="s">
        <v>56</v>
      </c>
      <c r="D82" s="92" t="s">
        <v>5</v>
      </c>
      <c r="E82" s="63">
        <v>1</v>
      </c>
      <c r="F82" s="62" t="s">
        <v>8</v>
      </c>
      <c r="G82" s="62" t="s">
        <v>16</v>
      </c>
      <c r="H82" s="62" t="s">
        <v>31</v>
      </c>
      <c r="I82" s="63">
        <v>10</v>
      </c>
      <c r="J82" s="64">
        <v>50</v>
      </c>
      <c r="K82" s="64">
        <f>J82*I82</f>
        <v>500</v>
      </c>
      <c r="L82" s="63">
        <v>0</v>
      </c>
      <c r="M82" s="64"/>
      <c r="N82" s="64">
        <f>M82*L82</f>
        <v>0</v>
      </c>
      <c r="O82" s="65">
        <f>N82+K82</f>
        <v>500</v>
      </c>
    </row>
    <row r="83" spans="1:15" s="2" customFormat="1" ht="24" hidden="1" customHeight="1" x14ac:dyDescent="0.2">
      <c r="A83" s="534"/>
      <c r="B83" s="537"/>
      <c r="C83" s="539"/>
      <c r="D83" s="93" t="s">
        <v>5</v>
      </c>
      <c r="E83" s="32">
        <v>1</v>
      </c>
      <c r="F83" s="31" t="s">
        <v>8</v>
      </c>
      <c r="G83" s="31" t="s">
        <v>16</v>
      </c>
      <c r="H83" s="31" t="s">
        <v>31</v>
      </c>
      <c r="I83" s="32">
        <v>10</v>
      </c>
      <c r="J83" s="33">
        <v>50</v>
      </c>
      <c r="K83" s="33">
        <f t="shared" ref="K83:K87" si="30">J83*I83</f>
        <v>500</v>
      </c>
      <c r="L83" s="32">
        <v>0</v>
      </c>
      <c r="M83" s="33"/>
      <c r="N83" s="33">
        <f t="shared" ref="N83:N87" si="31">M83*L83</f>
        <v>0</v>
      </c>
      <c r="O83" s="52">
        <f t="shared" ref="O83:O87" si="32">N83+K83</f>
        <v>500</v>
      </c>
    </row>
    <row r="84" spans="1:15" s="2" customFormat="1" ht="24" hidden="1" customHeight="1" x14ac:dyDescent="0.2">
      <c r="A84" s="534"/>
      <c r="B84" s="537"/>
      <c r="C84" s="539"/>
      <c r="D84" s="93" t="s">
        <v>5</v>
      </c>
      <c r="E84" s="32">
        <v>1</v>
      </c>
      <c r="F84" s="31" t="s">
        <v>8</v>
      </c>
      <c r="G84" s="31" t="s">
        <v>16</v>
      </c>
      <c r="H84" s="31" t="s">
        <v>31</v>
      </c>
      <c r="I84" s="32">
        <v>10</v>
      </c>
      <c r="J84" s="33">
        <v>50</v>
      </c>
      <c r="K84" s="33">
        <f t="shared" si="30"/>
        <v>500</v>
      </c>
      <c r="L84" s="32">
        <v>0</v>
      </c>
      <c r="M84" s="33"/>
      <c r="N84" s="33">
        <f t="shared" si="31"/>
        <v>0</v>
      </c>
      <c r="O84" s="52">
        <f t="shared" si="32"/>
        <v>500</v>
      </c>
    </row>
    <row r="85" spans="1:15" s="2" customFormat="1" ht="24" hidden="1" customHeight="1" x14ac:dyDescent="0.2">
      <c r="A85" s="534"/>
      <c r="B85" s="537"/>
      <c r="C85" s="539"/>
      <c r="D85" s="93" t="s">
        <v>5</v>
      </c>
      <c r="E85" s="32">
        <v>1</v>
      </c>
      <c r="F85" s="31" t="s">
        <v>8</v>
      </c>
      <c r="G85" s="31" t="s">
        <v>16</v>
      </c>
      <c r="H85" s="31" t="s">
        <v>31</v>
      </c>
      <c r="I85" s="32">
        <v>10</v>
      </c>
      <c r="J85" s="33">
        <v>50</v>
      </c>
      <c r="K85" s="33">
        <f t="shared" si="30"/>
        <v>500</v>
      </c>
      <c r="L85" s="32">
        <v>0</v>
      </c>
      <c r="M85" s="33"/>
      <c r="N85" s="33">
        <f t="shared" si="31"/>
        <v>0</v>
      </c>
      <c r="O85" s="52">
        <f t="shared" si="32"/>
        <v>500</v>
      </c>
    </row>
    <row r="86" spans="1:15" s="2" customFormat="1" ht="24" hidden="1" customHeight="1" x14ac:dyDescent="0.2">
      <c r="A86" s="534"/>
      <c r="B86" s="537"/>
      <c r="C86" s="539"/>
      <c r="D86" s="93" t="s">
        <v>5</v>
      </c>
      <c r="E86" s="32">
        <v>1</v>
      </c>
      <c r="F86" s="31" t="s">
        <v>8</v>
      </c>
      <c r="G86" s="31" t="s">
        <v>16</v>
      </c>
      <c r="H86" s="31" t="s">
        <v>31</v>
      </c>
      <c r="I86" s="32">
        <v>10</v>
      </c>
      <c r="J86" s="33">
        <v>50</v>
      </c>
      <c r="K86" s="33">
        <f t="shared" si="30"/>
        <v>500</v>
      </c>
      <c r="L86" s="32">
        <v>0</v>
      </c>
      <c r="M86" s="33"/>
      <c r="N86" s="33">
        <f t="shared" si="31"/>
        <v>0</v>
      </c>
      <c r="O86" s="52">
        <f t="shared" si="32"/>
        <v>500</v>
      </c>
    </row>
    <row r="87" spans="1:15" s="2" customFormat="1" ht="24" hidden="1" customHeight="1" thickBot="1" x14ac:dyDescent="0.25">
      <c r="A87" s="534"/>
      <c r="B87" s="537"/>
      <c r="C87" s="539"/>
      <c r="D87" s="94" t="s">
        <v>5</v>
      </c>
      <c r="E87" s="79">
        <v>1</v>
      </c>
      <c r="F87" s="78" t="s">
        <v>8</v>
      </c>
      <c r="G87" s="78" t="s">
        <v>16</v>
      </c>
      <c r="H87" s="78" t="s">
        <v>31</v>
      </c>
      <c r="I87" s="79">
        <v>10</v>
      </c>
      <c r="J87" s="80">
        <v>50</v>
      </c>
      <c r="K87" s="80">
        <f t="shared" si="30"/>
        <v>500</v>
      </c>
      <c r="L87" s="79">
        <v>0</v>
      </c>
      <c r="M87" s="80"/>
      <c r="N87" s="80">
        <f t="shared" si="31"/>
        <v>0</v>
      </c>
      <c r="O87" s="81">
        <f t="shared" si="32"/>
        <v>500</v>
      </c>
    </row>
    <row r="88" spans="1:15" s="2" customFormat="1" ht="24" hidden="1" customHeight="1" thickBot="1" x14ac:dyDescent="0.25">
      <c r="A88" s="534"/>
      <c r="B88" s="537"/>
      <c r="C88" s="539"/>
      <c r="D88" s="498" t="s">
        <v>21</v>
      </c>
      <c r="E88" s="541"/>
      <c r="F88" s="541"/>
      <c r="G88" s="541"/>
      <c r="H88" s="541"/>
      <c r="I88" s="86">
        <f>SUM(I82:I87)</f>
        <v>60</v>
      </c>
      <c r="J88" s="87" t="s">
        <v>43</v>
      </c>
      <c r="K88" s="87" t="s">
        <v>43</v>
      </c>
      <c r="L88" s="86" t="s">
        <v>43</v>
      </c>
      <c r="M88" s="87" t="s">
        <v>43</v>
      </c>
      <c r="N88" s="88" t="s">
        <v>50</v>
      </c>
      <c r="O88" s="89">
        <f>SUM(O82:O87)</f>
        <v>3000</v>
      </c>
    </row>
    <row r="89" spans="1:15" s="2" customFormat="1" ht="24" hidden="1" customHeight="1" x14ac:dyDescent="0.2">
      <c r="A89" s="534"/>
      <c r="B89" s="537"/>
      <c r="C89" s="539"/>
      <c r="D89" s="95" t="s">
        <v>5</v>
      </c>
      <c r="E89" s="83">
        <v>1</v>
      </c>
      <c r="F89" s="82" t="s">
        <v>8</v>
      </c>
      <c r="G89" s="82" t="s">
        <v>16</v>
      </c>
      <c r="H89" s="82" t="s">
        <v>31</v>
      </c>
      <c r="I89" s="83">
        <v>50</v>
      </c>
      <c r="J89" s="84">
        <v>50</v>
      </c>
      <c r="K89" s="84">
        <f>J89*I89</f>
        <v>2500</v>
      </c>
      <c r="L89" s="83">
        <v>0</v>
      </c>
      <c r="M89" s="84"/>
      <c r="N89" s="84">
        <f>M89*L89</f>
        <v>0</v>
      </c>
      <c r="O89" s="85">
        <f>N89+K89</f>
        <v>2500</v>
      </c>
    </row>
    <row r="90" spans="1:15" s="2" customFormat="1" ht="24" hidden="1" customHeight="1" x14ac:dyDescent="0.2">
      <c r="A90" s="534"/>
      <c r="B90" s="537"/>
      <c r="C90" s="539"/>
      <c r="D90" s="93" t="s">
        <v>5</v>
      </c>
      <c r="E90" s="32">
        <v>1</v>
      </c>
      <c r="F90" s="31" t="s">
        <v>8</v>
      </c>
      <c r="G90" s="31" t="s">
        <v>16</v>
      </c>
      <c r="H90" s="31" t="s">
        <v>31</v>
      </c>
      <c r="I90" s="32">
        <v>50</v>
      </c>
      <c r="J90" s="33">
        <v>50</v>
      </c>
      <c r="K90" s="33">
        <f t="shared" ref="K90:K91" si="33">J90*I90</f>
        <v>2500</v>
      </c>
      <c r="L90" s="32">
        <v>0</v>
      </c>
      <c r="M90" s="33"/>
      <c r="N90" s="33">
        <f t="shared" ref="N90:N91" si="34">M90*L90</f>
        <v>0</v>
      </c>
      <c r="O90" s="52">
        <f t="shared" ref="O90:O91" si="35">N90+K90</f>
        <v>2500</v>
      </c>
    </row>
    <row r="91" spans="1:15" s="2" customFormat="1" ht="24" hidden="1" customHeight="1" thickBot="1" x14ac:dyDescent="0.25">
      <c r="A91" s="534"/>
      <c r="B91" s="537"/>
      <c r="C91" s="539"/>
      <c r="D91" s="94" t="s">
        <v>5</v>
      </c>
      <c r="E91" s="79">
        <v>1</v>
      </c>
      <c r="F91" s="78" t="s">
        <v>8</v>
      </c>
      <c r="G91" s="78" t="s">
        <v>16</v>
      </c>
      <c r="H91" s="78" t="s">
        <v>31</v>
      </c>
      <c r="I91" s="79">
        <v>50</v>
      </c>
      <c r="J91" s="80">
        <v>50</v>
      </c>
      <c r="K91" s="80">
        <f t="shared" si="33"/>
        <v>2500</v>
      </c>
      <c r="L91" s="79">
        <v>0</v>
      </c>
      <c r="M91" s="80"/>
      <c r="N91" s="80">
        <f t="shared" si="34"/>
        <v>0</v>
      </c>
      <c r="O91" s="81">
        <f t="shared" si="35"/>
        <v>2500</v>
      </c>
    </row>
    <row r="92" spans="1:15" s="2" customFormat="1" ht="24" hidden="1" customHeight="1" thickBot="1" x14ac:dyDescent="0.25">
      <c r="A92" s="534"/>
      <c r="B92" s="537"/>
      <c r="C92" s="539"/>
      <c r="D92" s="498" t="s">
        <v>21</v>
      </c>
      <c r="E92" s="541"/>
      <c r="F92" s="541"/>
      <c r="G92" s="541"/>
      <c r="H92" s="541"/>
      <c r="I92" s="86">
        <f>SUM(I89:I91)</f>
        <v>150</v>
      </c>
      <c r="J92" s="87" t="s">
        <v>43</v>
      </c>
      <c r="K92" s="87" t="s">
        <v>43</v>
      </c>
      <c r="L92" s="86" t="s">
        <v>43</v>
      </c>
      <c r="M92" s="87" t="s">
        <v>43</v>
      </c>
      <c r="N92" s="88" t="s">
        <v>50</v>
      </c>
      <c r="O92" s="89">
        <f>SUM(O89:O91)</f>
        <v>7500</v>
      </c>
    </row>
    <row r="93" spans="1:15" s="2" customFormat="1" ht="24" hidden="1" customHeight="1" x14ac:dyDescent="0.2">
      <c r="A93" s="534"/>
      <c r="B93" s="537"/>
      <c r="C93" s="539"/>
      <c r="D93" s="95" t="s">
        <v>5</v>
      </c>
      <c r="E93" s="90">
        <v>1</v>
      </c>
      <c r="F93" s="82" t="s">
        <v>8</v>
      </c>
      <c r="G93" s="82" t="s">
        <v>15</v>
      </c>
      <c r="H93" s="82" t="s">
        <v>25</v>
      </c>
      <c r="I93" s="90">
        <v>50</v>
      </c>
      <c r="J93" s="84">
        <v>60</v>
      </c>
      <c r="K93" s="84">
        <f>J93*I93</f>
        <v>3000</v>
      </c>
      <c r="L93" s="90">
        <v>0</v>
      </c>
      <c r="M93" s="84"/>
      <c r="N93" s="84">
        <f>M93*L93</f>
        <v>0</v>
      </c>
      <c r="O93" s="85">
        <f>N93+K93</f>
        <v>3000</v>
      </c>
    </row>
    <row r="94" spans="1:15" s="2" customFormat="1" ht="24" hidden="1" customHeight="1" thickBot="1" x14ac:dyDescent="0.25">
      <c r="A94" s="534"/>
      <c r="B94" s="537"/>
      <c r="C94" s="539"/>
      <c r="D94" s="94" t="s">
        <v>5</v>
      </c>
      <c r="E94" s="91">
        <v>1</v>
      </c>
      <c r="F94" s="78" t="s">
        <v>8</v>
      </c>
      <c r="G94" s="78" t="s">
        <v>15</v>
      </c>
      <c r="H94" s="78" t="s">
        <v>25</v>
      </c>
      <c r="I94" s="91">
        <v>20</v>
      </c>
      <c r="J94" s="80">
        <v>60</v>
      </c>
      <c r="K94" s="80">
        <f>J94*I94</f>
        <v>1200</v>
      </c>
      <c r="L94" s="91">
        <v>0</v>
      </c>
      <c r="M94" s="80"/>
      <c r="N94" s="80">
        <f>M94*L94</f>
        <v>0</v>
      </c>
      <c r="O94" s="81">
        <f>N94+K94</f>
        <v>1200</v>
      </c>
    </row>
    <row r="95" spans="1:15" s="2" customFormat="1" ht="24" hidden="1" customHeight="1" thickBot="1" x14ac:dyDescent="0.25">
      <c r="A95" s="534"/>
      <c r="B95" s="537"/>
      <c r="C95" s="540"/>
      <c r="D95" s="498" t="s">
        <v>33</v>
      </c>
      <c r="E95" s="541"/>
      <c r="F95" s="541"/>
      <c r="G95" s="541"/>
      <c r="H95" s="541"/>
      <c r="I95" s="86">
        <f>SUM(I93:I94)</f>
        <v>70</v>
      </c>
      <c r="J95" s="87" t="s">
        <v>43</v>
      </c>
      <c r="K95" s="87" t="s">
        <v>43</v>
      </c>
      <c r="L95" s="86" t="s">
        <v>43</v>
      </c>
      <c r="M95" s="87" t="s">
        <v>43</v>
      </c>
      <c r="N95" s="88" t="s">
        <v>50</v>
      </c>
      <c r="O95" s="89">
        <f>SUM(O93:O94)</f>
        <v>4200</v>
      </c>
    </row>
    <row r="96" spans="1:15" s="2" customFormat="1" ht="24" hidden="1" customHeight="1" x14ac:dyDescent="0.2">
      <c r="A96" s="534"/>
      <c r="B96" s="537">
        <v>1</v>
      </c>
      <c r="C96" s="538" t="s">
        <v>54</v>
      </c>
      <c r="D96" s="95" t="s">
        <v>5</v>
      </c>
      <c r="E96" s="83">
        <v>1</v>
      </c>
      <c r="F96" s="82" t="s">
        <v>8</v>
      </c>
      <c r="G96" s="82" t="s">
        <v>16</v>
      </c>
      <c r="H96" s="82" t="s">
        <v>31</v>
      </c>
      <c r="I96" s="83">
        <v>10</v>
      </c>
      <c r="J96" s="84">
        <v>70</v>
      </c>
      <c r="K96" s="84">
        <f>J96*I96</f>
        <v>700</v>
      </c>
      <c r="L96" s="83">
        <v>336</v>
      </c>
      <c r="M96" s="84">
        <v>2</v>
      </c>
      <c r="N96" s="84">
        <f>M96*L96</f>
        <v>672</v>
      </c>
      <c r="O96" s="85">
        <f>N96+K96</f>
        <v>1372</v>
      </c>
    </row>
    <row r="97" spans="1:15" s="2" customFormat="1" ht="24" hidden="1" customHeight="1" x14ac:dyDescent="0.2">
      <c r="A97" s="534"/>
      <c r="B97" s="537"/>
      <c r="C97" s="539"/>
      <c r="D97" s="93" t="s">
        <v>5</v>
      </c>
      <c r="E97" s="32">
        <v>1</v>
      </c>
      <c r="F97" s="31" t="s">
        <v>8</v>
      </c>
      <c r="G97" s="31" t="s">
        <v>16</v>
      </c>
      <c r="H97" s="31" t="s">
        <v>31</v>
      </c>
      <c r="I97" s="32">
        <v>10</v>
      </c>
      <c r="J97" s="33">
        <v>70</v>
      </c>
      <c r="K97" s="33">
        <f t="shared" ref="K97:K101" si="36">J97*I97</f>
        <v>700</v>
      </c>
      <c r="L97" s="32">
        <v>336</v>
      </c>
      <c r="M97" s="33">
        <v>2</v>
      </c>
      <c r="N97" s="33">
        <f t="shared" ref="N97:N101" si="37">M97*L97</f>
        <v>672</v>
      </c>
      <c r="O97" s="52">
        <f t="shared" ref="O97:O101" si="38">N97+K97</f>
        <v>1372</v>
      </c>
    </row>
    <row r="98" spans="1:15" s="2" customFormat="1" ht="24" hidden="1" customHeight="1" x14ac:dyDescent="0.2">
      <c r="A98" s="534"/>
      <c r="B98" s="537"/>
      <c r="C98" s="539"/>
      <c r="D98" s="93" t="s">
        <v>5</v>
      </c>
      <c r="E98" s="32">
        <v>1</v>
      </c>
      <c r="F98" s="31" t="s">
        <v>8</v>
      </c>
      <c r="G98" s="31" t="s">
        <v>16</v>
      </c>
      <c r="H98" s="31" t="s">
        <v>31</v>
      </c>
      <c r="I98" s="32">
        <v>10</v>
      </c>
      <c r="J98" s="33">
        <v>70</v>
      </c>
      <c r="K98" s="33">
        <f t="shared" si="36"/>
        <v>700</v>
      </c>
      <c r="L98" s="32">
        <v>336</v>
      </c>
      <c r="M98" s="33">
        <v>2</v>
      </c>
      <c r="N98" s="33">
        <f t="shared" si="37"/>
        <v>672</v>
      </c>
      <c r="O98" s="52">
        <f t="shared" si="38"/>
        <v>1372</v>
      </c>
    </row>
    <row r="99" spans="1:15" s="2" customFormat="1" ht="24" hidden="1" customHeight="1" x14ac:dyDescent="0.2">
      <c r="A99" s="534"/>
      <c r="B99" s="537"/>
      <c r="C99" s="539"/>
      <c r="D99" s="93" t="s">
        <v>5</v>
      </c>
      <c r="E99" s="32">
        <v>1</v>
      </c>
      <c r="F99" s="31" t="s">
        <v>8</v>
      </c>
      <c r="G99" s="31" t="s">
        <v>16</v>
      </c>
      <c r="H99" s="31" t="s">
        <v>31</v>
      </c>
      <c r="I99" s="32">
        <v>10</v>
      </c>
      <c r="J99" s="33">
        <v>70</v>
      </c>
      <c r="K99" s="33">
        <f t="shared" si="36"/>
        <v>700</v>
      </c>
      <c r="L99" s="32">
        <v>336</v>
      </c>
      <c r="M99" s="33">
        <v>2</v>
      </c>
      <c r="N99" s="33">
        <f t="shared" si="37"/>
        <v>672</v>
      </c>
      <c r="O99" s="52">
        <f t="shared" si="38"/>
        <v>1372</v>
      </c>
    </row>
    <row r="100" spans="1:15" s="2" customFormat="1" ht="24" hidden="1" customHeight="1" x14ac:dyDescent="0.2">
      <c r="A100" s="534"/>
      <c r="B100" s="537"/>
      <c r="C100" s="539"/>
      <c r="D100" s="93" t="s">
        <v>5</v>
      </c>
      <c r="E100" s="32">
        <v>1</v>
      </c>
      <c r="F100" s="31" t="s">
        <v>8</v>
      </c>
      <c r="G100" s="31" t="s">
        <v>16</v>
      </c>
      <c r="H100" s="31" t="s">
        <v>31</v>
      </c>
      <c r="I100" s="32">
        <v>10</v>
      </c>
      <c r="J100" s="33">
        <v>70</v>
      </c>
      <c r="K100" s="33">
        <f t="shared" si="36"/>
        <v>700</v>
      </c>
      <c r="L100" s="32">
        <v>336</v>
      </c>
      <c r="M100" s="33">
        <v>2</v>
      </c>
      <c r="N100" s="33">
        <f t="shared" si="37"/>
        <v>672</v>
      </c>
      <c r="O100" s="52">
        <f t="shared" si="38"/>
        <v>1372</v>
      </c>
    </row>
    <row r="101" spans="1:15" s="2" customFormat="1" ht="24" hidden="1" customHeight="1" thickBot="1" x14ac:dyDescent="0.25">
      <c r="A101" s="534"/>
      <c r="B101" s="537"/>
      <c r="C101" s="539"/>
      <c r="D101" s="94" t="s">
        <v>5</v>
      </c>
      <c r="E101" s="79">
        <v>1</v>
      </c>
      <c r="F101" s="78" t="s">
        <v>8</v>
      </c>
      <c r="G101" s="78" t="s">
        <v>16</v>
      </c>
      <c r="H101" s="78" t="s">
        <v>31</v>
      </c>
      <c r="I101" s="79">
        <v>10</v>
      </c>
      <c r="J101" s="80">
        <v>70</v>
      </c>
      <c r="K101" s="80">
        <f t="shared" si="36"/>
        <v>700</v>
      </c>
      <c r="L101" s="79">
        <v>336</v>
      </c>
      <c r="M101" s="80">
        <v>2</v>
      </c>
      <c r="N101" s="80">
        <f t="shared" si="37"/>
        <v>672</v>
      </c>
      <c r="O101" s="81">
        <f t="shared" si="38"/>
        <v>1372</v>
      </c>
    </row>
    <row r="102" spans="1:15" s="2" customFormat="1" ht="24" hidden="1" customHeight="1" thickBot="1" x14ac:dyDescent="0.25">
      <c r="A102" s="534"/>
      <c r="B102" s="537"/>
      <c r="C102" s="539"/>
      <c r="D102" s="498" t="s">
        <v>21</v>
      </c>
      <c r="E102" s="541"/>
      <c r="F102" s="541"/>
      <c r="G102" s="541"/>
      <c r="H102" s="541"/>
      <c r="I102" s="86">
        <f>SUM(I96:I101)</f>
        <v>60</v>
      </c>
      <c r="J102" s="87" t="s">
        <v>43</v>
      </c>
      <c r="K102" s="87" t="s">
        <v>43</v>
      </c>
      <c r="L102" s="86" t="s">
        <v>43</v>
      </c>
      <c r="M102" s="87" t="s">
        <v>43</v>
      </c>
      <c r="N102" s="88" t="s">
        <v>50</v>
      </c>
      <c r="O102" s="89">
        <f>SUM(O96:O101)</f>
        <v>8232</v>
      </c>
    </row>
    <row r="103" spans="1:15" s="2" customFormat="1" ht="24" hidden="1" customHeight="1" x14ac:dyDescent="0.2">
      <c r="A103" s="534"/>
      <c r="B103" s="537"/>
      <c r="C103" s="539"/>
      <c r="D103" s="95" t="s">
        <v>5</v>
      </c>
      <c r="E103" s="83">
        <v>1</v>
      </c>
      <c r="F103" s="82" t="s">
        <v>8</v>
      </c>
      <c r="G103" s="82" t="s">
        <v>16</v>
      </c>
      <c r="H103" s="82" t="s">
        <v>31</v>
      </c>
      <c r="I103" s="83">
        <v>50</v>
      </c>
      <c r="J103" s="84">
        <v>70</v>
      </c>
      <c r="K103" s="84">
        <f>J103*I103</f>
        <v>3500</v>
      </c>
      <c r="L103" s="83">
        <v>336</v>
      </c>
      <c r="M103" s="84">
        <v>2</v>
      </c>
      <c r="N103" s="84">
        <f>M103*L103</f>
        <v>672</v>
      </c>
      <c r="O103" s="85">
        <f>N103+K103</f>
        <v>4172</v>
      </c>
    </row>
    <row r="104" spans="1:15" s="2" customFormat="1" ht="24" hidden="1" customHeight="1" x14ac:dyDescent="0.2">
      <c r="A104" s="534"/>
      <c r="B104" s="537"/>
      <c r="C104" s="539"/>
      <c r="D104" s="93" t="s">
        <v>5</v>
      </c>
      <c r="E104" s="32">
        <v>1</v>
      </c>
      <c r="F104" s="31" t="s">
        <v>8</v>
      </c>
      <c r="G104" s="31" t="s">
        <v>16</v>
      </c>
      <c r="H104" s="31" t="s">
        <v>31</v>
      </c>
      <c r="I104" s="32">
        <v>50</v>
      </c>
      <c r="J104" s="33">
        <v>70</v>
      </c>
      <c r="K104" s="33">
        <f t="shared" ref="K104:K105" si="39">J104*I104</f>
        <v>3500</v>
      </c>
      <c r="L104" s="32">
        <v>336</v>
      </c>
      <c r="M104" s="33">
        <v>2</v>
      </c>
      <c r="N104" s="33">
        <f t="shared" ref="N104:N105" si="40">M104*L104</f>
        <v>672</v>
      </c>
      <c r="O104" s="52">
        <f t="shared" ref="O104:O105" si="41">N104+K104</f>
        <v>4172</v>
      </c>
    </row>
    <row r="105" spans="1:15" s="2" customFormat="1" ht="24" hidden="1" customHeight="1" thickBot="1" x14ac:dyDescent="0.25">
      <c r="A105" s="534"/>
      <c r="B105" s="537"/>
      <c r="C105" s="539"/>
      <c r="D105" s="94" t="s">
        <v>5</v>
      </c>
      <c r="E105" s="79">
        <v>1</v>
      </c>
      <c r="F105" s="78" t="s">
        <v>8</v>
      </c>
      <c r="G105" s="78" t="s">
        <v>16</v>
      </c>
      <c r="H105" s="78" t="s">
        <v>31</v>
      </c>
      <c r="I105" s="79">
        <v>50</v>
      </c>
      <c r="J105" s="80">
        <v>70</v>
      </c>
      <c r="K105" s="80">
        <f t="shared" si="39"/>
        <v>3500</v>
      </c>
      <c r="L105" s="79">
        <v>336</v>
      </c>
      <c r="M105" s="80">
        <v>2</v>
      </c>
      <c r="N105" s="80">
        <f t="shared" si="40"/>
        <v>672</v>
      </c>
      <c r="O105" s="81">
        <f t="shared" si="41"/>
        <v>4172</v>
      </c>
    </row>
    <row r="106" spans="1:15" s="2" customFormat="1" ht="24" hidden="1" customHeight="1" thickBot="1" x14ac:dyDescent="0.25">
      <c r="A106" s="534"/>
      <c r="B106" s="537"/>
      <c r="C106" s="539"/>
      <c r="D106" s="498" t="s">
        <v>21</v>
      </c>
      <c r="E106" s="541"/>
      <c r="F106" s="541"/>
      <c r="G106" s="541"/>
      <c r="H106" s="541"/>
      <c r="I106" s="86">
        <f>SUM(I103:I105)</f>
        <v>150</v>
      </c>
      <c r="J106" s="87" t="s">
        <v>43</v>
      </c>
      <c r="K106" s="87" t="s">
        <v>43</v>
      </c>
      <c r="L106" s="86" t="s">
        <v>43</v>
      </c>
      <c r="M106" s="87" t="s">
        <v>43</v>
      </c>
      <c r="N106" s="88" t="s">
        <v>50</v>
      </c>
      <c r="O106" s="89">
        <f>SUM(O103:O105)</f>
        <v>12516</v>
      </c>
    </row>
    <row r="107" spans="1:15" s="2" customFormat="1" ht="24" hidden="1" customHeight="1" x14ac:dyDescent="0.2">
      <c r="A107" s="534"/>
      <c r="B107" s="537"/>
      <c r="C107" s="539"/>
      <c r="D107" s="95" t="s">
        <v>5</v>
      </c>
      <c r="E107" s="90">
        <v>1</v>
      </c>
      <c r="F107" s="82" t="s">
        <v>8</v>
      </c>
      <c r="G107" s="82" t="s">
        <v>15</v>
      </c>
      <c r="H107" s="82" t="s">
        <v>25</v>
      </c>
      <c r="I107" s="90">
        <v>50</v>
      </c>
      <c r="J107" s="84">
        <v>75</v>
      </c>
      <c r="K107" s="84">
        <f>J107*I107</f>
        <v>3750</v>
      </c>
      <c r="L107" s="90">
        <v>336</v>
      </c>
      <c r="M107" s="84">
        <v>2</v>
      </c>
      <c r="N107" s="84">
        <f>M107*L107</f>
        <v>672</v>
      </c>
      <c r="O107" s="85">
        <f>N107+K107</f>
        <v>4422</v>
      </c>
    </row>
    <row r="108" spans="1:15" s="2" customFormat="1" ht="24" hidden="1" customHeight="1" thickBot="1" x14ac:dyDescent="0.25">
      <c r="A108" s="534"/>
      <c r="B108" s="537"/>
      <c r="C108" s="539"/>
      <c r="D108" s="94" t="s">
        <v>5</v>
      </c>
      <c r="E108" s="91">
        <v>1</v>
      </c>
      <c r="F108" s="78" t="s">
        <v>8</v>
      </c>
      <c r="G108" s="78" t="s">
        <v>15</v>
      </c>
      <c r="H108" s="78" t="s">
        <v>25</v>
      </c>
      <c r="I108" s="91">
        <v>20</v>
      </c>
      <c r="J108" s="80">
        <v>75</v>
      </c>
      <c r="K108" s="80">
        <f>J108*I108</f>
        <v>1500</v>
      </c>
      <c r="L108" s="91">
        <v>336</v>
      </c>
      <c r="M108" s="80">
        <v>2</v>
      </c>
      <c r="N108" s="80">
        <f>M108*L108</f>
        <v>672</v>
      </c>
      <c r="O108" s="81">
        <f>N108+K108</f>
        <v>2172</v>
      </c>
    </row>
    <row r="109" spans="1:15" s="2" customFormat="1" ht="24" hidden="1" customHeight="1" thickBot="1" x14ac:dyDescent="0.25">
      <c r="A109" s="534"/>
      <c r="B109" s="537"/>
      <c r="C109" s="540"/>
      <c r="D109" s="498" t="s">
        <v>33</v>
      </c>
      <c r="E109" s="541"/>
      <c r="F109" s="541"/>
      <c r="G109" s="541"/>
      <c r="H109" s="541"/>
      <c r="I109" s="86">
        <f>SUM(I107:I108)</f>
        <v>70</v>
      </c>
      <c r="J109" s="87" t="s">
        <v>43</v>
      </c>
      <c r="K109" s="87" t="s">
        <v>43</v>
      </c>
      <c r="L109" s="86" t="s">
        <v>43</v>
      </c>
      <c r="M109" s="87" t="s">
        <v>43</v>
      </c>
      <c r="N109" s="88" t="s">
        <v>50</v>
      </c>
      <c r="O109" s="89">
        <f>SUM(O107:O108)</f>
        <v>6594</v>
      </c>
    </row>
    <row r="110" spans="1:15" s="2" customFormat="1" ht="24" hidden="1" customHeight="1" x14ac:dyDescent="0.2">
      <c r="A110" s="534"/>
      <c r="B110" s="537">
        <v>1</v>
      </c>
      <c r="C110" s="538" t="s">
        <v>57</v>
      </c>
      <c r="D110" s="95" t="s">
        <v>5</v>
      </c>
      <c r="E110" s="83">
        <v>1</v>
      </c>
      <c r="F110" s="82" t="s">
        <v>8</v>
      </c>
      <c r="G110" s="82" t="s">
        <v>16</v>
      </c>
      <c r="H110" s="82" t="s">
        <v>31</v>
      </c>
      <c r="I110" s="83">
        <v>10</v>
      </c>
      <c r="J110" s="84">
        <v>77</v>
      </c>
      <c r="K110" s="84">
        <f>J110*I110</f>
        <v>770</v>
      </c>
      <c r="L110" s="83">
        <v>544</v>
      </c>
      <c r="M110" s="84">
        <v>2</v>
      </c>
      <c r="N110" s="84">
        <f>M110*L110</f>
        <v>1088</v>
      </c>
      <c r="O110" s="85">
        <f>N110+K110</f>
        <v>1858</v>
      </c>
    </row>
    <row r="111" spans="1:15" s="2" customFormat="1" ht="24" hidden="1" customHeight="1" x14ac:dyDescent="0.2">
      <c r="A111" s="534"/>
      <c r="B111" s="537"/>
      <c r="C111" s="539"/>
      <c r="D111" s="93" t="s">
        <v>5</v>
      </c>
      <c r="E111" s="32">
        <v>1</v>
      </c>
      <c r="F111" s="31" t="s">
        <v>8</v>
      </c>
      <c r="G111" s="31" t="s">
        <v>16</v>
      </c>
      <c r="H111" s="31" t="s">
        <v>31</v>
      </c>
      <c r="I111" s="32">
        <v>10</v>
      </c>
      <c r="J111" s="33">
        <v>77</v>
      </c>
      <c r="K111" s="33">
        <f t="shared" ref="K111:K115" si="42">J111*I111</f>
        <v>770</v>
      </c>
      <c r="L111" s="32">
        <v>544</v>
      </c>
      <c r="M111" s="33">
        <v>2</v>
      </c>
      <c r="N111" s="33">
        <f t="shared" ref="N111:N115" si="43">M111*L111</f>
        <v>1088</v>
      </c>
      <c r="O111" s="52">
        <f t="shared" ref="O111:O115" si="44">N111+K111</f>
        <v>1858</v>
      </c>
    </row>
    <row r="112" spans="1:15" s="2" customFormat="1" ht="24" hidden="1" customHeight="1" x14ac:dyDescent="0.2">
      <c r="A112" s="534"/>
      <c r="B112" s="537"/>
      <c r="C112" s="539"/>
      <c r="D112" s="93" t="s">
        <v>5</v>
      </c>
      <c r="E112" s="32">
        <v>1</v>
      </c>
      <c r="F112" s="31" t="s">
        <v>8</v>
      </c>
      <c r="G112" s="31" t="s">
        <v>16</v>
      </c>
      <c r="H112" s="31" t="s">
        <v>31</v>
      </c>
      <c r="I112" s="32">
        <v>10</v>
      </c>
      <c r="J112" s="33">
        <v>77</v>
      </c>
      <c r="K112" s="33">
        <f t="shared" si="42"/>
        <v>770</v>
      </c>
      <c r="L112" s="32">
        <v>544</v>
      </c>
      <c r="M112" s="33">
        <v>2</v>
      </c>
      <c r="N112" s="33">
        <f t="shared" si="43"/>
        <v>1088</v>
      </c>
      <c r="O112" s="52">
        <f t="shared" si="44"/>
        <v>1858</v>
      </c>
    </row>
    <row r="113" spans="1:15" s="2" customFormat="1" ht="24" hidden="1" customHeight="1" x14ac:dyDescent="0.2">
      <c r="A113" s="534"/>
      <c r="B113" s="537"/>
      <c r="C113" s="539"/>
      <c r="D113" s="93" t="s">
        <v>5</v>
      </c>
      <c r="E113" s="32">
        <v>1</v>
      </c>
      <c r="F113" s="31" t="s">
        <v>8</v>
      </c>
      <c r="G113" s="31" t="s">
        <v>16</v>
      </c>
      <c r="H113" s="31" t="s">
        <v>31</v>
      </c>
      <c r="I113" s="32">
        <v>10</v>
      </c>
      <c r="J113" s="33">
        <v>77</v>
      </c>
      <c r="K113" s="33">
        <f t="shared" si="42"/>
        <v>770</v>
      </c>
      <c r="L113" s="32">
        <v>544</v>
      </c>
      <c r="M113" s="33">
        <v>2</v>
      </c>
      <c r="N113" s="33">
        <f t="shared" si="43"/>
        <v>1088</v>
      </c>
      <c r="O113" s="52">
        <f t="shared" si="44"/>
        <v>1858</v>
      </c>
    </row>
    <row r="114" spans="1:15" s="2" customFormat="1" ht="24" hidden="1" customHeight="1" x14ac:dyDescent="0.2">
      <c r="A114" s="534"/>
      <c r="B114" s="537"/>
      <c r="C114" s="539"/>
      <c r="D114" s="93" t="s">
        <v>5</v>
      </c>
      <c r="E114" s="32">
        <v>1</v>
      </c>
      <c r="F114" s="31" t="s">
        <v>8</v>
      </c>
      <c r="G114" s="31" t="s">
        <v>16</v>
      </c>
      <c r="H114" s="31" t="s">
        <v>31</v>
      </c>
      <c r="I114" s="32">
        <v>10</v>
      </c>
      <c r="J114" s="33">
        <v>77</v>
      </c>
      <c r="K114" s="33">
        <f t="shared" si="42"/>
        <v>770</v>
      </c>
      <c r="L114" s="32">
        <v>544</v>
      </c>
      <c r="M114" s="33">
        <v>2</v>
      </c>
      <c r="N114" s="33">
        <f t="shared" si="43"/>
        <v>1088</v>
      </c>
      <c r="O114" s="52">
        <f t="shared" si="44"/>
        <v>1858</v>
      </c>
    </row>
    <row r="115" spans="1:15" s="2" customFormat="1" ht="24" hidden="1" customHeight="1" thickBot="1" x14ac:dyDescent="0.25">
      <c r="A115" s="534"/>
      <c r="B115" s="537"/>
      <c r="C115" s="539"/>
      <c r="D115" s="94" t="s">
        <v>5</v>
      </c>
      <c r="E115" s="79">
        <v>1</v>
      </c>
      <c r="F115" s="78" t="s">
        <v>8</v>
      </c>
      <c r="G115" s="78" t="s">
        <v>16</v>
      </c>
      <c r="H115" s="78" t="s">
        <v>31</v>
      </c>
      <c r="I115" s="79">
        <v>10</v>
      </c>
      <c r="J115" s="80">
        <v>77</v>
      </c>
      <c r="K115" s="80">
        <f t="shared" si="42"/>
        <v>770</v>
      </c>
      <c r="L115" s="79">
        <v>544</v>
      </c>
      <c r="M115" s="80">
        <v>2</v>
      </c>
      <c r="N115" s="80">
        <f t="shared" si="43"/>
        <v>1088</v>
      </c>
      <c r="O115" s="81">
        <f t="shared" si="44"/>
        <v>1858</v>
      </c>
    </row>
    <row r="116" spans="1:15" s="2" customFormat="1" ht="24" hidden="1" customHeight="1" thickBot="1" x14ac:dyDescent="0.25">
      <c r="A116" s="534"/>
      <c r="B116" s="537"/>
      <c r="C116" s="539"/>
      <c r="D116" s="498" t="s">
        <v>21</v>
      </c>
      <c r="E116" s="541"/>
      <c r="F116" s="541"/>
      <c r="G116" s="541"/>
      <c r="H116" s="541"/>
      <c r="I116" s="86">
        <f>SUM(I110:I115)</f>
        <v>60</v>
      </c>
      <c r="J116" s="87" t="s">
        <v>43</v>
      </c>
      <c r="K116" s="87" t="s">
        <v>43</v>
      </c>
      <c r="L116" s="86" t="s">
        <v>43</v>
      </c>
      <c r="M116" s="87" t="s">
        <v>43</v>
      </c>
      <c r="N116" s="88" t="s">
        <v>50</v>
      </c>
      <c r="O116" s="89">
        <f>SUM(O110:O115)</f>
        <v>11148</v>
      </c>
    </row>
    <row r="117" spans="1:15" s="2" customFormat="1" ht="24" hidden="1" customHeight="1" x14ac:dyDescent="0.2">
      <c r="A117" s="534"/>
      <c r="B117" s="537"/>
      <c r="C117" s="539"/>
      <c r="D117" s="95" t="s">
        <v>5</v>
      </c>
      <c r="E117" s="83">
        <v>1</v>
      </c>
      <c r="F117" s="82" t="s">
        <v>8</v>
      </c>
      <c r="G117" s="82" t="s">
        <v>16</v>
      </c>
      <c r="H117" s="82" t="s">
        <v>31</v>
      </c>
      <c r="I117" s="83">
        <v>50</v>
      </c>
      <c r="J117" s="84">
        <v>77</v>
      </c>
      <c r="K117" s="84">
        <f>J117*I117</f>
        <v>3850</v>
      </c>
      <c r="L117" s="83">
        <v>544</v>
      </c>
      <c r="M117" s="84">
        <v>2</v>
      </c>
      <c r="N117" s="84">
        <f>M117*L117</f>
        <v>1088</v>
      </c>
      <c r="O117" s="85">
        <f>N117+K117</f>
        <v>4938</v>
      </c>
    </row>
    <row r="118" spans="1:15" s="2" customFormat="1" ht="24" hidden="1" customHeight="1" x14ac:dyDescent="0.2">
      <c r="A118" s="534"/>
      <c r="B118" s="537"/>
      <c r="C118" s="539"/>
      <c r="D118" s="93" t="s">
        <v>5</v>
      </c>
      <c r="E118" s="32">
        <v>1</v>
      </c>
      <c r="F118" s="31" t="s">
        <v>8</v>
      </c>
      <c r="G118" s="31" t="s">
        <v>16</v>
      </c>
      <c r="H118" s="31" t="s">
        <v>31</v>
      </c>
      <c r="I118" s="32">
        <v>50</v>
      </c>
      <c r="J118" s="33">
        <v>77</v>
      </c>
      <c r="K118" s="33">
        <f t="shared" ref="K118:K119" si="45">J118*I118</f>
        <v>3850</v>
      </c>
      <c r="L118" s="32">
        <v>544</v>
      </c>
      <c r="M118" s="33">
        <v>2</v>
      </c>
      <c r="N118" s="33">
        <f t="shared" ref="N118:N119" si="46">M118*L118</f>
        <v>1088</v>
      </c>
      <c r="O118" s="52">
        <f t="shared" ref="O118:O119" si="47">N118+K118</f>
        <v>4938</v>
      </c>
    </row>
    <row r="119" spans="1:15" s="2" customFormat="1" ht="24" hidden="1" customHeight="1" thickBot="1" x14ac:dyDescent="0.25">
      <c r="A119" s="534"/>
      <c r="B119" s="537"/>
      <c r="C119" s="539"/>
      <c r="D119" s="94" t="s">
        <v>5</v>
      </c>
      <c r="E119" s="79">
        <v>1</v>
      </c>
      <c r="F119" s="78" t="s">
        <v>8</v>
      </c>
      <c r="G119" s="78" t="s">
        <v>16</v>
      </c>
      <c r="H119" s="78" t="s">
        <v>31</v>
      </c>
      <c r="I119" s="79">
        <v>50</v>
      </c>
      <c r="J119" s="80">
        <v>77</v>
      </c>
      <c r="K119" s="80">
        <f t="shared" si="45"/>
        <v>3850</v>
      </c>
      <c r="L119" s="79">
        <v>544</v>
      </c>
      <c r="M119" s="80">
        <v>2</v>
      </c>
      <c r="N119" s="80">
        <f t="shared" si="46"/>
        <v>1088</v>
      </c>
      <c r="O119" s="81">
        <f t="shared" si="47"/>
        <v>4938</v>
      </c>
    </row>
    <row r="120" spans="1:15" s="2" customFormat="1" ht="24" hidden="1" customHeight="1" thickBot="1" x14ac:dyDescent="0.25">
      <c r="A120" s="534"/>
      <c r="B120" s="537"/>
      <c r="C120" s="539"/>
      <c r="D120" s="498" t="s">
        <v>21</v>
      </c>
      <c r="E120" s="541"/>
      <c r="F120" s="541"/>
      <c r="G120" s="541"/>
      <c r="H120" s="541"/>
      <c r="I120" s="86">
        <f>SUM(I117:I119)</f>
        <v>150</v>
      </c>
      <c r="J120" s="87" t="s">
        <v>43</v>
      </c>
      <c r="K120" s="87" t="s">
        <v>43</v>
      </c>
      <c r="L120" s="86" t="s">
        <v>43</v>
      </c>
      <c r="M120" s="87" t="s">
        <v>43</v>
      </c>
      <c r="N120" s="88" t="s">
        <v>50</v>
      </c>
      <c r="O120" s="89">
        <f>SUM(O117:O119)</f>
        <v>14814</v>
      </c>
    </row>
    <row r="121" spans="1:15" s="2" customFormat="1" ht="24" hidden="1" customHeight="1" x14ac:dyDescent="0.2">
      <c r="A121" s="534"/>
      <c r="B121" s="537"/>
      <c r="C121" s="539"/>
      <c r="D121" s="95" t="s">
        <v>5</v>
      </c>
      <c r="E121" s="90">
        <v>1</v>
      </c>
      <c r="F121" s="82" t="s">
        <v>8</v>
      </c>
      <c r="G121" s="82" t="s">
        <v>15</v>
      </c>
      <c r="H121" s="82" t="s">
        <v>25</v>
      </c>
      <c r="I121" s="90">
        <v>50</v>
      </c>
      <c r="J121" s="84">
        <v>90</v>
      </c>
      <c r="K121" s="84">
        <f>J121*I121</f>
        <v>4500</v>
      </c>
      <c r="L121" s="90">
        <v>544</v>
      </c>
      <c r="M121" s="84">
        <v>2</v>
      </c>
      <c r="N121" s="84">
        <f>M121*L121</f>
        <v>1088</v>
      </c>
      <c r="O121" s="85">
        <f>N121+K121</f>
        <v>5588</v>
      </c>
    </row>
    <row r="122" spans="1:15" s="2" customFormat="1" ht="24" hidden="1" customHeight="1" thickBot="1" x14ac:dyDescent="0.25">
      <c r="A122" s="534"/>
      <c r="B122" s="537"/>
      <c r="C122" s="539"/>
      <c r="D122" s="94" t="s">
        <v>5</v>
      </c>
      <c r="E122" s="91">
        <v>1</v>
      </c>
      <c r="F122" s="78" t="s">
        <v>8</v>
      </c>
      <c r="G122" s="78" t="s">
        <v>15</v>
      </c>
      <c r="H122" s="78" t="s">
        <v>25</v>
      </c>
      <c r="I122" s="91">
        <v>20</v>
      </c>
      <c r="J122" s="80">
        <v>90</v>
      </c>
      <c r="K122" s="80">
        <f>J122*I122</f>
        <v>1800</v>
      </c>
      <c r="L122" s="91">
        <v>544</v>
      </c>
      <c r="M122" s="80">
        <v>2</v>
      </c>
      <c r="N122" s="80">
        <f>M122*L122</f>
        <v>1088</v>
      </c>
      <c r="O122" s="81">
        <f>N122+K122</f>
        <v>2888</v>
      </c>
    </row>
    <row r="123" spans="1:15" s="2" customFormat="1" ht="24" hidden="1" customHeight="1" thickBot="1" x14ac:dyDescent="0.25">
      <c r="A123" s="534"/>
      <c r="B123" s="537"/>
      <c r="C123" s="540"/>
      <c r="D123" s="498" t="s">
        <v>33</v>
      </c>
      <c r="E123" s="541"/>
      <c r="F123" s="541"/>
      <c r="G123" s="541"/>
      <c r="H123" s="541"/>
      <c r="I123" s="86">
        <f>SUM(I121:I122)</f>
        <v>70</v>
      </c>
      <c r="J123" s="87" t="s">
        <v>43</v>
      </c>
      <c r="K123" s="87" t="s">
        <v>43</v>
      </c>
      <c r="L123" s="86" t="s">
        <v>43</v>
      </c>
      <c r="M123" s="87" t="s">
        <v>43</v>
      </c>
      <c r="N123" s="88" t="s">
        <v>50</v>
      </c>
      <c r="O123" s="89">
        <f>SUM(O121:O122)</f>
        <v>8476</v>
      </c>
    </row>
    <row r="124" spans="1:15" s="2" customFormat="1" ht="24" hidden="1" customHeight="1" x14ac:dyDescent="0.2">
      <c r="A124" s="534"/>
      <c r="B124" s="537">
        <v>1</v>
      </c>
      <c r="C124" s="538" t="s">
        <v>59</v>
      </c>
      <c r="D124" s="95" t="s">
        <v>5</v>
      </c>
      <c r="E124" s="83">
        <v>1</v>
      </c>
      <c r="F124" s="82" t="s">
        <v>8</v>
      </c>
      <c r="G124" s="82" t="s">
        <v>16</v>
      </c>
      <c r="H124" s="82" t="s">
        <v>31</v>
      </c>
      <c r="I124" s="83">
        <v>10</v>
      </c>
      <c r="J124" s="84">
        <v>77</v>
      </c>
      <c r="K124" s="84">
        <f>J124*I124</f>
        <v>770</v>
      </c>
      <c r="L124" s="83">
        <v>880</v>
      </c>
      <c r="M124" s="84">
        <v>2</v>
      </c>
      <c r="N124" s="84">
        <f>M124*L124</f>
        <v>1760</v>
      </c>
      <c r="O124" s="85">
        <f>N124+K124</f>
        <v>2530</v>
      </c>
    </row>
    <row r="125" spans="1:15" s="2" customFormat="1" ht="24" hidden="1" customHeight="1" x14ac:dyDescent="0.2">
      <c r="A125" s="534"/>
      <c r="B125" s="537"/>
      <c r="C125" s="539"/>
      <c r="D125" s="93" t="s">
        <v>5</v>
      </c>
      <c r="E125" s="32">
        <v>1</v>
      </c>
      <c r="F125" s="31" t="s">
        <v>8</v>
      </c>
      <c r="G125" s="31" t="s">
        <v>16</v>
      </c>
      <c r="H125" s="31" t="s">
        <v>31</v>
      </c>
      <c r="I125" s="32">
        <v>10</v>
      </c>
      <c r="J125" s="33">
        <v>77</v>
      </c>
      <c r="K125" s="33">
        <f t="shared" ref="K125:K129" si="48">J125*I125</f>
        <v>770</v>
      </c>
      <c r="L125" s="32">
        <v>880</v>
      </c>
      <c r="M125" s="33">
        <v>2</v>
      </c>
      <c r="N125" s="33">
        <f t="shared" ref="N125:N129" si="49">M125*L125</f>
        <v>1760</v>
      </c>
      <c r="O125" s="52">
        <f t="shared" ref="O125:O129" si="50">N125+K125</f>
        <v>2530</v>
      </c>
    </row>
    <row r="126" spans="1:15" s="2" customFormat="1" ht="24" hidden="1" customHeight="1" x14ac:dyDescent="0.2">
      <c r="A126" s="534"/>
      <c r="B126" s="537"/>
      <c r="C126" s="539"/>
      <c r="D126" s="93" t="s">
        <v>5</v>
      </c>
      <c r="E126" s="32">
        <v>1</v>
      </c>
      <c r="F126" s="31" t="s">
        <v>8</v>
      </c>
      <c r="G126" s="31" t="s">
        <v>16</v>
      </c>
      <c r="H126" s="31" t="s">
        <v>31</v>
      </c>
      <c r="I126" s="32">
        <v>10</v>
      </c>
      <c r="J126" s="33">
        <v>77</v>
      </c>
      <c r="K126" s="33">
        <f t="shared" si="48"/>
        <v>770</v>
      </c>
      <c r="L126" s="32">
        <v>880</v>
      </c>
      <c r="M126" s="33">
        <v>2</v>
      </c>
      <c r="N126" s="33">
        <f t="shared" si="49"/>
        <v>1760</v>
      </c>
      <c r="O126" s="52">
        <f t="shared" si="50"/>
        <v>2530</v>
      </c>
    </row>
    <row r="127" spans="1:15" s="2" customFormat="1" ht="24" hidden="1" customHeight="1" x14ac:dyDescent="0.2">
      <c r="A127" s="534"/>
      <c r="B127" s="537"/>
      <c r="C127" s="539"/>
      <c r="D127" s="93" t="s">
        <v>5</v>
      </c>
      <c r="E127" s="32">
        <v>1</v>
      </c>
      <c r="F127" s="31" t="s">
        <v>8</v>
      </c>
      <c r="G127" s="31" t="s">
        <v>16</v>
      </c>
      <c r="H127" s="31" t="s">
        <v>31</v>
      </c>
      <c r="I127" s="32">
        <v>10</v>
      </c>
      <c r="J127" s="33">
        <v>77</v>
      </c>
      <c r="K127" s="33">
        <f t="shared" si="48"/>
        <v>770</v>
      </c>
      <c r="L127" s="32">
        <v>880</v>
      </c>
      <c r="M127" s="33">
        <v>2</v>
      </c>
      <c r="N127" s="33">
        <f t="shared" si="49"/>
        <v>1760</v>
      </c>
      <c r="O127" s="52">
        <f t="shared" si="50"/>
        <v>2530</v>
      </c>
    </row>
    <row r="128" spans="1:15" s="2" customFormat="1" ht="24" hidden="1" customHeight="1" x14ac:dyDescent="0.2">
      <c r="A128" s="534"/>
      <c r="B128" s="537"/>
      <c r="C128" s="539"/>
      <c r="D128" s="93" t="s">
        <v>5</v>
      </c>
      <c r="E128" s="32">
        <v>1</v>
      </c>
      <c r="F128" s="31" t="s">
        <v>8</v>
      </c>
      <c r="G128" s="31" t="s">
        <v>16</v>
      </c>
      <c r="H128" s="31" t="s">
        <v>31</v>
      </c>
      <c r="I128" s="32">
        <v>10</v>
      </c>
      <c r="J128" s="33">
        <v>77</v>
      </c>
      <c r="K128" s="33">
        <f t="shared" si="48"/>
        <v>770</v>
      </c>
      <c r="L128" s="32">
        <v>880</v>
      </c>
      <c r="M128" s="33">
        <v>2</v>
      </c>
      <c r="N128" s="33">
        <f t="shared" si="49"/>
        <v>1760</v>
      </c>
      <c r="O128" s="52">
        <f t="shared" si="50"/>
        <v>2530</v>
      </c>
    </row>
    <row r="129" spans="1:15" s="2" customFormat="1" ht="24" hidden="1" customHeight="1" thickBot="1" x14ac:dyDescent="0.25">
      <c r="A129" s="534"/>
      <c r="B129" s="537"/>
      <c r="C129" s="539"/>
      <c r="D129" s="94" t="s">
        <v>5</v>
      </c>
      <c r="E129" s="79">
        <v>1</v>
      </c>
      <c r="F129" s="78" t="s">
        <v>8</v>
      </c>
      <c r="G129" s="78" t="s">
        <v>16</v>
      </c>
      <c r="H129" s="78" t="s">
        <v>31</v>
      </c>
      <c r="I129" s="79">
        <v>10</v>
      </c>
      <c r="J129" s="80">
        <v>77</v>
      </c>
      <c r="K129" s="80">
        <f t="shared" si="48"/>
        <v>770</v>
      </c>
      <c r="L129" s="79">
        <v>880</v>
      </c>
      <c r="M129" s="80">
        <v>2</v>
      </c>
      <c r="N129" s="80">
        <f t="shared" si="49"/>
        <v>1760</v>
      </c>
      <c r="O129" s="81">
        <f t="shared" si="50"/>
        <v>2530</v>
      </c>
    </row>
    <row r="130" spans="1:15" s="2" customFormat="1" ht="24" hidden="1" customHeight="1" thickBot="1" x14ac:dyDescent="0.25">
      <c r="A130" s="534"/>
      <c r="B130" s="537"/>
      <c r="C130" s="539"/>
      <c r="D130" s="498" t="s">
        <v>21</v>
      </c>
      <c r="E130" s="541"/>
      <c r="F130" s="541"/>
      <c r="G130" s="541"/>
      <c r="H130" s="541"/>
      <c r="I130" s="86">
        <f>SUM(I124:I129)</f>
        <v>60</v>
      </c>
      <c r="J130" s="87" t="s">
        <v>43</v>
      </c>
      <c r="K130" s="87" t="s">
        <v>43</v>
      </c>
      <c r="L130" s="86" t="s">
        <v>43</v>
      </c>
      <c r="M130" s="87" t="s">
        <v>43</v>
      </c>
      <c r="N130" s="88" t="s">
        <v>50</v>
      </c>
      <c r="O130" s="89">
        <f>SUM(O124:O129)</f>
        <v>15180</v>
      </c>
    </row>
    <row r="131" spans="1:15" s="2" customFormat="1" ht="24" hidden="1" customHeight="1" x14ac:dyDescent="0.2">
      <c r="A131" s="534"/>
      <c r="B131" s="537"/>
      <c r="C131" s="539"/>
      <c r="D131" s="95" t="s">
        <v>5</v>
      </c>
      <c r="E131" s="83">
        <v>1</v>
      </c>
      <c r="F131" s="82" t="s">
        <v>8</v>
      </c>
      <c r="G131" s="82" t="s">
        <v>16</v>
      </c>
      <c r="H131" s="82" t="s">
        <v>31</v>
      </c>
      <c r="I131" s="83">
        <v>50</v>
      </c>
      <c r="J131" s="84">
        <v>77</v>
      </c>
      <c r="K131" s="84">
        <f>J131*I131</f>
        <v>3850</v>
      </c>
      <c r="L131" s="83">
        <v>880</v>
      </c>
      <c r="M131" s="84">
        <v>2</v>
      </c>
      <c r="N131" s="84">
        <f>M131*L131</f>
        <v>1760</v>
      </c>
      <c r="O131" s="85">
        <f>N131+K131</f>
        <v>5610</v>
      </c>
    </row>
    <row r="132" spans="1:15" s="2" customFormat="1" ht="24" hidden="1" customHeight="1" x14ac:dyDescent="0.2">
      <c r="A132" s="534"/>
      <c r="B132" s="537"/>
      <c r="C132" s="539"/>
      <c r="D132" s="93" t="s">
        <v>5</v>
      </c>
      <c r="E132" s="32">
        <v>1</v>
      </c>
      <c r="F132" s="31" t="s">
        <v>8</v>
      </c>
      <c r="G132" s="31" t="s">
        <v>16</v>
      </c>
      <c r="H132" s="31" t="s">
        <v>31</v>
      </c>
      <c r="I132" s="32">
        <v>50</v>
      </c>
      <c r="J132" s="33">
        <v>77</v>
      </c>
      <c r="K132" s="33">
        <f t="shared" ref="K132:K133" si="51">J132*I132</f>
        <v>3850</v>
      </c>
      <c r="L132" s="32">
        <v>880</v>
      </c>
      <c r="M132" s="33">
        <v>2</v>
      </c>
      <c r="N132" s="33">
        <f t="shared" ref="N132:N133" si="52">M132*L132</f>
        <v>1760</v>
      </c>
      <c r="O132" s="52">
        <f t="shared" ref="O132:O133" si="53">N132+K132</f>
        <v>5610</v>
      </c>
    </row>
    <row r="133" spans="1:15" s="2" customFormat="1" ht="24" hidden="1" customHeight="1" thickBot="1" x14ac:dyDescent="0.25">
      <c r="A133" s="534"/>
      <c r="B133" s="537"/>
      <c r="C133" s="539"/>
      <c r="D133" s="94" t="s">
        <v>5</v>
      </c>
      <c r="E133" s="79">
        <v>1</v>
      </c>
      <c r="F133" s="78" t="s">
        <v>8</v>
      </c>
      <c r="G133" s="78" t="s">
        <v>16</v>
      </c>
      <c r="H133" s="78" t="s">
        <v>31</v>
      </c>
      <c r="I133" s="79">
        <v>50</v>
      </c>
      <c r="J133" s="80">
        <v>77</v>
      </c>
      <c r="K133" s="80">
        <f t="shared" si="51"/>
        <v>3850</v>
      </c>
      <c r="L133" s="79">
        <v>880</v>
      </c>
      <c r="M133" s="80">
        <v>2</v>
      </c>
      <c r="N133" s="80">
        <f t="shared" si="52"/>
        <v>1760</v>
      </c>
      <c r="O133" s="81">
        <f t="shared" si="53"/>
        <v>5610</v>
      </c>
    </row>
    <row r="134" spans="1:15" s="2" customFormat="1" ht="24" hidden="1" customHeight="1" thickBot="1" x14ac:dyDescent="0.25">
      <c r="A134" s="534"/>
      <c r="B134" s="537"/>
      <c r="C134" s="539"/>
      <c r="D134" s="498" t="s">
        <v>21</v>
      </c>
      <c r="E134" s="541"/>
      <c r="F134" s="541"/>
      <c r="G134" s="541"/>
      <c r="H134" s="541"/>
      <c r="I134" s="86">
        <f>SUM(I131:I133)</f>
        <v>150</v>
      </c>
      <c r="J134" s="87" t="s">
        <v>43</v>
      </c>
      <c r="K134" s="87" t="s">
        <v>43</v>
      </c>
      <c r="L134" s="86" t="s">
        <v>43</v>
      </c>
      <c r="M134" s="87" t="s">
        <v>43</v>
      </c>
      <c r="N134" s="88" t="s">
        <v>50</v>
      </c>
      <c r="O134" s="89">
        <f>SUM(O131:O133)</f>
        <v>16830</v>
      </c>
    </row>
    <row r="135" spans="1:15" s="2" customFormat="1" ht="24" hidden="1" customHeight="1" x14ac:dyDescent="0.2">
      <c r="A135" s="534"/>
      <c r="B135" s="537"/>
      <c r="C135" s="539"/>
      <c r="D135" s="95" t="s">
        <v>5</v>
      </c>
      <c r="E135" s="90">
        <v>1</v>
      </c>
      <c r="F135" s="82" t="s">
        <v>8</v>
      </c>
      <c r="G135" s="82" t="s">
        <v>15</v>
      </c>
      <c r="H135" s="82" t="s">
        <v>25</v>
      </c>
      <c r="I135" s="90">
        <v>50</v>
      </c>
      <c r="J135" s="84">
        <v>100</v>
      </c>
      <c r="K135" s="84">
        <f>J135*I135</f>
        <v>5000</v>
      </c>
      <c r="L135" s="90">
        <v>880</v>
      </c>
      <c r="M135" s="84">
        <v>2</v>
      </c>
      <c r="N135" s="84">
        <f>M135*L135</f>
        <v>1760</v>
      </c>
      <c r="O135" s="85">
        <f>N135+K135</f>
        <v>6760</v>
      </c>
    </row>
    <row r="136" spans="1:15" s="2" customFormat="1" ht="24" hidden="1" customHeight="1" x14ac:dyDescent="0.2">
      <c r="A136" s="534"/>
      <c r="B136" s="537"/>
      <c r="C136" s="539"/>
      <c r="D136" s="93" t="s">
        <v>5</v>
      </c>
      <c r="E136" s="34">
        <v>1</v>
      </c>
      <c r="F136" s="31" t="s">
        <v>8</v>
      </c>
      <c r="G136" s="31" t="s">
        <v>15</v>
      </c>
      <c r="H136" s="31" t="s">
        <v>25</v>
      </c>
      <c r="I136" s="34">
        <v>20</v>
      </c>
      <c r="J136" s="33">
        <v>100</v>
      </c>
      <c r="K136" s="33">
        <f>J136*I136</f>
        <v>2000</v>
      </c>
      <c r="L136" s="34">
        <v>880</v>
      </c>
      <c r="M136" s="33">
        <v>2</v>
      </c>
      <c r="N136" s="33">
        <f>M136*L136</f>
        <v>1760</v>
      </c>
      <c r="O136" s="52">
        <f>N136+K136</f>
        <v>3760</v>
      </c>
    </row>
    <row r="137" spans="1:15" s="2" customFormat="1" ht="24" hidden="1" customHeight="1" thickBot="1" x14ac:dyDescent="0.25">
      <c r="A137" s="535"/>
      <c r="B137" s="542"/>
      <c r="C137" s="540"/>
      <c r="D137" s="655" t="s">
        <v>33</v>
      </c>
      <c r="E137" s="656"/>
      <c r="F137" s="656"/>
      <c r="G137" s="656"/>
      <c r="H137" s="656"/>
      <c r="I137" s="66">
        <f>SUM(I135:I136)</f>
        <v>70</v>
      </c>
      <c r="J137" s="67" t="s">
        <v>43</v>
      </c>
      <c r="K137" s="67" t="s">
        <v>43</v>
      </c>
      <c r="L137" s="66" t="s">
        <v>43</v>
      </c>
      <c r="M137" s="67" t="s">
        <v>43</v>
      </c>
      <c r="N137" s="68" t="s">
        <v>50</v>
      </c>
      <c r="O137" s="69">
        <f>SUM(O135:O136)</f>
        <v>10520</v>
      </c>
    </row>
    <row r="138" spans="1:15" s="2" customFormat="1" ht="24" hidden="1" customHeight="1" thickBot="1" x14ac:dyDescent="0.25">
      <c r="A138" s="550"/>
      <c r="B138" s="551"/>
      <c r="C138" s="551"/>
      <c r="D138" s="551"/>
      <c r="E138" s="551"/>
      <c r="F138" s="551"/>
      <c r="G138" s="551"/>
      <c r="H138" s="551"/>
      <c r="I138" s="551"/>
      <c r="J138" s="551"/>
      <c r="K138" s="551"/>
      <c r="L138" s="551"/>
      <c r="M138" s="551"/>
      <c r="N138" s="551"/>
      <c r="O138" s="552"/>
    </row>
    <row r="139" spans="1:15" s="2" customFormat="1" ht="24" hidden="1" customHeight="1" x14ac:dyDescent="0.2">
      <c r="A139" s="612" t="s">
        <v>85</v>
      </c>
      <c r="B139" s="604">
        <v>1</v>
      </c>
      <c r="C139" s="607" t="s">
        <v>56</v>
      </c>
      <c r="D139" s="215" t="s">
        <v>5</v>
      </c>
      <c r="E139" s="216">
        <v>1</v>
      </c>
      <c r="F139" s="217" t="s">
        <v>8</v>
      </c>
      <c r="G139" s="217" t="s">
        <v>16</v>
      </c>
      <c r="H139" s="217" t="s">
        <v>31</v>
      </c>
      <c r="I139" s="216">
        <v>10</v>
      </c>
      <c r="J139" s="218">
        <v>70</v>
      </c>
      <c r="K139" s="218">
        <f>J139*I139</f>
        <v>700</v>
      </c>
      <c r="L139" s="216">
        <v>0</v>
      </c>
      <c r="M139" s="218"/>
      <c r="N139" s="218">
        <f>M139*L139</f>
        <v>0</v>
      </c>
      <c r="O139" s="219">
        <f>N139+K139</f>
        <v>700</v>
      </c>
    </row>
    <row r="140" spans="1:15" s="2" customFormat="1" ht="24" hidden="1" customHeight="1" x14ac:dyDescent="0.2">
      <c r="A140" s="613"/>
      <c r="B140" s="605"/>
      <c r="C140" s="608"/>
      <c r="D140" s="213" t="s">
        <v>5</v>
      </c>
      <c r="E140" s="196">
        <v>1</v>
      </c>
      <c r="F140" s="195" t="s">
        <v>8</v>
      </c>
      <c r="G140" s="195" t="s">
        <v>16</v>
      </c>
      <c r="H140" s="195" t="s">
        <v>31</v>
      </c>
      <c r="I140" s="196">
        <v>10</v>
      </c>
      <c r="J140" s="197">
        <v>70</v>
      </c>
      <c r="K140" s="197">
        <f t="shared" ref="K140:K144" si="54">J140*I140</f>
        <v>700</v>
      </c>
      <c r="L140" s="196">
        <v>0</v>
      </c>
      <c r="M140" s="197"/>
      <c r="N140" s="197">
        <f t="shared" ref="N140:N144" si="55">M140*L140</f>
        <v>0</v>
      </c>
      <c r="O140" s="198">
        <f t="shared" ref="O140:O144" si="56">N140+K140</f>
        <v>700</v>
      </c>
    </row>
    <row r="141" spans="1:15" s="2" customFormat="1" ht="24" hidden="1" customHeight="1" x14ac:dyDescent="0.2">
      <c r="A141" s="613"/>
      <c r="B141" s="605"/>
      <c r="C141" s="608"/>
      <c r="D141" s="213" t="s">
        <v>5</v>
      </c>
      <c r="E141" s="196">
        <v>1</v>
      </c>
      <c r="F141" s="195" t="s">
        <v>8</v>
      </c>
      <c r="G141" s="195" t="s">
        <v>16</v>
      </c>
      <c r="H141" s="195" t="s">
        <v>31</v>
      </c>
      <c r="I141" s="196">
        <v>10</v>
      </c>
      <c r="J141" s="197">
        <v>70</v>
      </c>
      <c r="K141" s="197">
        <f t="shared" si="54"/>
        <v>700</v>
      </c>
      <c r="L141" s="196">
        <v>0</v>
      </c>
      <c r="M141" s="197"/>
      <c r="N141" s="197">
        <f t="shared" si="55"/>
        <v>0</v>
      </c>
      <c r="O141" s="198">
        <f t="shared" si="56"/>
        <v>700</v>
      </c>
    </row>
    <row r="142" spans="1:15" s="2" customFormat="1" ht="24" hidden="1" customHeight="1" x14ac:dyDescent="0.2">
      <c r="A142" s="613"/>
      <c r="B142" s="605"/>
      <c r="C142" s="608"/>
      <c r="D142" s="213" t="s">
        <v>5</v>
      </c>
      <c r="E142" s="196">
        <v>1</v>
      </c>
      <c r="F142" s="195" t="s">
        <v>8</v>
      </c>
      <c r="G142" s="195" t="s">
        <v>16</v>
      </c>
      <c r="H142" s="195" t="s">
        <v>31</v>
      </c>
      <c r="I142" s="196">
        <v>10</v>
      </c>
      <c r="J142" s="197">
        <v>70</v>
      </c>
      <c r="K142" s="197">
        <f t="shared" si="54"/>
        <v>700</v>
      </c>
      <c r="L142" s="196">
        <v>0</v>
      </c>
      <c r="M142" s="197"/>
      <c r="N142" s="197">
        <f t="shared" si="55"/>
        <v>0</v>
      </c>
      <c r="O142" s="198">
        <f t="shared" si="56"/>
        <v>700</v>
      </c>
    </row>
    <row r="143" spans="1:15" s="2" customFormat="1" ht="24" hidden="1" customHeight="1" x14ac:dyDescent="0.2">
      <c r="A143" s="613"/>
      <c r="B143" s="605"/>
      <c r="C143" s="608"/>
      <c r="D143" s="213" t="s">
        <v>5</v>
      </c>
      <c r="E143" s="196">
        <v>1</v>
      </c>
      <c r="F143" s="195" t="s">
        <v>8</v>
      </c>
      <c r="G143" s="195" t="s">
        <v>16</v>
      </c>
      <c r="H143" s="195" t="s">
        <v>31</v>
      </c>
      <c r="I143" s="196">
        <v>10</v>
      </c>
      <c r="J143" s="197">
        <v>70</v>
      </c>
      <c r="K143" s="197">
        <f t="shared" si="54"/>
        <v>700</v>
      </c>
      <c r="L143" s="196">
        <v>0</v>
      </c>
      <c r="M143" s="197"/>
      <c r="N143" s="197">
        <f t="shared" si="55"/>
        <v>0</v>
      </c>
      <c r="O143" s="198">
        <f t="shared" si="56"/>
        <v>700</v>
      </c>
    </row>
    <row r="144" spans="1:15" s="2" customFormat="1" ht="24" hidden="1" customHeight="1" thickBot="1" x14ac:dyDescent="0.25">
      <c r="A144" s="613"/>
      <c r="B144" s="605"/>
      <c r="C144" s="608"/>
      <c r="D144" s="214" t="s">
        <v>5</v>
      </c>
      <c r="E144" s="203">
        <v>1</v>
      </c>
      <c r="F144" s="202" t="s">
        <v>8</v>
      </c>
      <c r="G144" s="202" t="s">
        <v>16</v>
      </c>
      <c r="H144" s="202" t="s">
        <v>31</v>
      </c>
      <c r="I144" s="203">
        <v>10</v>
      </c>
      <c r="J144" s="204">
        <v>70</v>
      </c>
      <c r="K144" s="204">
        <f t="shared" si="54"/>
        <v>700</v>
      </c>
      <c r="L144" s="203">
        <v>0</v>
      </c>
      <c r="M144" s="204"/>
      <c r="N144" s="204">
        <f t="shared" si="55"/>
        <v>0</v>
      </c>
      <c r="O144" s="205">
        <f t="shared" si="56"/>
        <v>700</v>
      </c>
    </row>
    <row r="145" spans="1:15" s="2" customFormat="1" ht="24" hidden="1" customHeight="1" thickBot="1" x14ac:dyDescent="0.25">
      <c r="A145" s="613"/>
      <c r="B145" s="605"/>
      <c r="C145" s="608"/>
      <c r="D145" s="610" t="s">
        <v>21</v>
      </c>
      <c r="E145" s="611"/>
      <c r="F145" s="611"/>
      <c r="G145" s="611"/>
      <c r="H145" s="611"/>
      <c r="I145" s="207">
        <f>SUM(I139:I144)</f>
        <v>60</v>
      </c>
      <c r="J145" s="208" t="s">
        <v>43</v>
      </c>
      <c r="K145" s="222" t="s">
        <v>43</v>
      </c>
      <c r="L145" s="207" t="s">
        <v>43</v>
      </c>
      <c r="M145" s="208" t="s">
        <v>43</v>
      </c>
      <c r="N145" s="209" t="s">
        <v>50</v>
      </c>
      <c r="O145" s="210">
        <f>SUM(O139:O144)</f>
        <v>4200</v>
      </c>
    </row>
    <row r="146" spans="1:15" s="2" customFormat="1" ht="24" hidden="1" customHeight="1" x14ac:dyDescent="0.2">
      <c r="A146" s="613"/>
      <c r="B146" s="605"/>
      <c r="C146" s="608"/>
      <c r="D146" s="212" t="s">
        <v>5</v>
      </c>
      <c r="E146" s="192">
        <v>1</v>
      </c>
      <c r="F146" s="191" t="s">
        <v>8</v>
      </c>
      <c r="G146" s="191" t="s">
        <v>16</v>
      </c>
      <c r="H146" s="191" t="s">
        <v>31</v>
      </c>
      <c r="I146" s="192">
        <v>50</v>
      </c>
      <c r="J146" s="193">
        <v>35</v>
      </c>
      <c r="K146" s="193">
        <f>J146*I146</f>
        <v>1750</v>
      </c>
      <c r="L146" s="192">
        <v>0</v>
      </c>
      <c r="M146" s="193"/>
      <c r="N146" s="193">
        <f>M146*L146</f>
        <v>0</v>
      </c>
      <c r="O146" s="194">
        <f>N146+K146</f>
        <v>1750</v>
      </c>
    </row>
    <row r="147" spans="1:15" s="2" customFormat="1" ht="24" hidden="1" customHeight="1" x14ac:dyDescent="0.2">
      <c r="A147" s="613"/>
      <c r="B147" s="605"/>
      <c r="C147" s="608"/>
      <c r="D147" s="213" t="s">
        <v>5</v>
      </c>
      <c r="E147" s="196">
        <v>1</v>
      </c>
      <c r="F147" s="195" t="s">
        <v>8</v>
      </c>
      <c r="G147" s="195" t="s">
        <v>16</v>
      </c>
      <c r="H147" s="195" t="s">
        <v>31</v>
      </c>
      <c r="I147" s="196">
        <v>50</v>
      </c>
      <c r="J147" s="197">
        <v>35</v>
      </c>
      <c r="K147" s="197">
        <f t="shared" ref="K147:K148" si="57">J147*I147</f>
        <v>1750</v>
      </c>
      <c r="L147" s="196">
        <v>0</v>
      </c>
      <c r="M147" s="197"/>
      <c r="N147" s="197">
        <f t="shared" ref="N147:N148" si="58">M147*L147</f>
        <v>0</v>
      </c>
      <c r="O147" s="198">
        <f t="shared" ref="O147:O148" si="59">N147+K147</f>
        <v>1750</v>
      </c>
    </row>
    <row r="148" spans="1:15" s="2" customFormat="1" ht="24" hidden="1" customHeight="1" thickBot="1" x14ac:dyDescent="0.25">
      <c r="A148" s="613"/>
      <c r="B148" s="605"/>
      <c r="C148" s="608"/>
      <c r="D148" s="214" t="s">
        <v>5</v>
      </c>
      <c r="E148" s="203">
        <v>1</v>
      </c>
      <c r="F148" s="202" t="s">
        <v>8</v>
      </c>
      <c r="G148" s="202" t="s">
        <v>16</v>
      </c>
      <c r="H148" s="202" t="s">
        <v>31</v>
      </c>
      <c r="I148" s="203">
        <v>50</v>
      </c>
      <c r="J148" s="204">
        <v>35</v>
      </c>
      <c r="K148" s="204">
        <f t="shared" si="57"/>
        <v>1750</v>
      </c>
      <c r="L148" s="203">
        <v>0</v>
      </c>
      <c r="M148" s="204"/>
      <c r="N148" s="204">
        <f t="shared" si="58"/>
        <v>0</v>
      </c>
      <c r="O148" s="205">
        <f t="shared" si="59"/>
        <v>1750</v>
      </c>
    </row>
    <row r="149" spans="1:15" s="2" customFormat="1" ht="24" hidden="1" customHeight="1" thickBot="1" x14ac:dyDescent="0.25">
      <c r="A149" s="613"/>
      <c r="B149" s="605"/>
      <c r="C149" s="608"/>
      <c r="D149" s="610" t="s">
        <v>21</v>
      </c>
      <c r="E149" s="611"/>
      <c r="F149" s="611"/>
      <c r="G149" s="611"/>
      <c r="H149" s="611"/>
      <c r="I149" s="207">
        <f>SUM(I146:I148)</f>
        <v>150</v>
      </c>
      <c r="J149" s="208" t="s">
        <v>43</v>
      </c>
      <c r="K149" s="208" t="s">
        <v>43</v>
      </c>
      <c r="L149" s="207" t="s">
        <v>43</v>
      </c>
      <c r="M149" s="208" t="s">
        <v>43</v>
      </c>
      <c r="N149" s="209" t="s">
        <v>50</v>
      </c>
      <c r="O149" s="210">
        <f>SUM(O146:O148)</f>
        <v>5250</v>
      </c>
    </row>
    <row r="150" spans="1:15" s="2" customFormat="1" ht="24" hidden="1" customHeight="1" x14ac:dyDescent="0.2">
      <c r="A150" s="613"/>
      <c r="B150" s="605"/>
      <c r="C150" s="608"/>
      <c r="D150" s="212" t="s">
        <v>5</v>
      </c>
      <c r="E150" s="206">
        <v>1</v>
      </c>
      <c r="F150" s="191" t="s">
        <v>8</v>
      </c>
      <c r="G150" s="191" t="s">
        <v>15</v>
      </c>
      <c r="H150" s="191" t="s">
        <v>25</v>
      </c>
      <c r="I150" s="206">
        <v>50</v>
      </c>
      <c r="J150" s="193">
        <v>45</v>
      </c>
      <c r="K150" s="193">
        <f>J150*I150</f>
        <v>2250</v>
      </c>
      <c r="L150" s="206">
        <v>0</v>
      </c>
      <c r="M150" s="193"/>
      <c r="N150" s="193">
        <f>M150*L150</f>
        <v>0</v>
      </c>
      <c r="O150" s="194">
        <f>N150+K150</f>
        <v>2250</v>
      </c>
    </row>
    <row r="151" spans="1:15" s="2" customFormat="1" ht="24" hidden="1" customHeight="1" thickBot="1" x14ac:dyDescent="0.25">
      <c r="A151" s="613"/>
      <c r="B151" s="605"/>
      <c r="C151" s="608"/>
      <c r="D151" s="214" t="s">
        <v>5</v>
      </c>
      <c r="E151" s="211">
        <v>1</v>
      </c>
      <c r="F151" s="202" t="s">
        <v>8</v>
      </c>
      <c r="G151" s="202" t="s">
        <v>15</v>
      </c>
      <c r="H151" s="202" t="s">
        <v>25</v>
      </c>
      <c r="I151" s="211">
        <v>20</v>
      </c>
      <c r="J151" s="204">
        <v>45</v>
      </c>
      <c r="K151" s="204">
        <f>J151*I151</f>
        <v>900</v>
      </c>
      <c r="L151" s="211">
        <v>0</v>
      </c>
      <c r="M151" s="204"/>
      <c r="N151" s="204">
        <f>M151*L151</f>
        <v>0</v>
      </c>
      <c r="O151" s="205">
        <f>N151+K151</f>
        <v>900</v>
      </c>
    </row>
    <row r="152" spans="1:15" s="2" customFormat="1" ht="24" hidden="1" customHeight="1" thickBot="1" x14ac:dyDescent="0.25">
      <c r="A152" s="614"/>
      <c r="B152" s="606"/>
      <c r="C152" s="609"/>
      <c r="D152" s="610" t="s">
        <v>33</v>
      </c>
      <c r="E152" s="611"/>
      <c r="F152" s="611"/>
      <c r="G152" s="611"/>
      <c r="H152" s="611"/>
      <c r="I152" s="207">
        <f>SUM(I150:I151)</f>
        <v>70</v>
      </c>
      <c r="J152" s="208" t="s">
        <v>43</v>
      </c>
      <c r="K152" s="208" t="s">
        <v>43</v>
      </c>
      <c r="L152" s="207" t="s">
        <v>43</v>
      </c>
      <c r="M152" s="208" t="s">
        <v>43</v>
      </c>
      <c r="N152" s="209" t="s">
        <v>50</v>
      </c>
      <c r="O152" s="210">
        <f>SUM(O150:O151)</f>
        <v>3150</v>
      </c>
    </row>
    <row r="153" spans="1:15" s="2" customFormat="1" ht="24" hidden="1" customHeight="1" thickBot="1" x14ac:dyDescent="0.25">
      <c r="A153" s="622"/>
      <c r="B153" s="623"/>
      <c r="C153" s="623"/>
      <c r="D153" s="623"/>
      <c r="E153" s="623"/>
      <c r="F153" s="623"/>
      <c r="G153" s="623"/>
      <c r="H153" s="623"/>
      <c r="I153" s="623"/>
      <c r="J153" s="623"/>
      <c r="K153" s="623"/>
      <c r="L153" s="623"/>
      <c r="M153" s="623"/>
      <c r="N153" s="623"/>
      <c r="O153" s="624"/>
    </row>
    <row r="154" spans="1:15" s="2" customFormat="1" ht="24" hidden="1" customHeight="1" thickBot="1" x14ac:dyDescent="0.25">
      <c r="A154" s="530" t="s">
        <v>84</v>
      </c>
      <c r="B154" s="573">
        <v>1</v>
      </c>
      <c r="C154" s="570" t="s">
        <v>56</v>
      </c>
      <c r="D154" s="279" t="s">
        <v>5</v>
      </c>
      <c r="E154" s="224">
        <v>1</v>
      </c>
      <c r="F154" s="223" t="s">
        <v>8</v>
      </c>
      <c r="G154" s="223" t="s">
        <v>16</v>
      </c>
      <c r="H154" s="223" t="s">
        <v>31</v>
      </c>
      <c r="I154" s="224">
        <v>10</v>
      </c>
      <c r="J154" s="225">
        <f>AVERAGE(J10,J67,J82,J139)</f>
        <v>52</v>
      </c>
      <c r="K154" s="225">
        <f>J154*I154</f>
        <v>520</v>
      </c>
      <c r="L154" s="224">
        <v>0</v>
      </c>
      <c r="M154" s="225"/>
      <c r="N154" s="225">
        <f>M154*L154</f>
        <v>0</v>
      </c>
      <c r="O154" s="226">
        <f>N154+K154</f>
        <v>520</v>
      </c>
    </row>
    <row r="155" spans="1:15" s="2" customFormat="1" ht="24" hidden="1" customHeight="1" thickBot="1" x14ac:dyDescent="0.25">
      <c r="A155" s="531"/>
      <c r="B155" s="574"/>
      <c r="C155" s="571"/>
      <c r="D155" s="280" t="s">
        <v>5</v>
      </c>
      <c r="E155" s="13">
        <v>1</v>
      </c>
      <c r="F155" s="12" t="s">
        <v>8</v>
      </c>
      <c r="G155" s="12" t="s">
        <v>16</v>
      </c>
      <c r="H155" s="12" t="s">
        <v>31</v>
      </c>
      <c r="I155" s="13">
        <v>10</v>
      </c>
      <c r="J155" s="225">
        <f t="shared" ref="J155:J159" si="60">AVERAGE(J11,J68,J83,J140)</f>
        <v>52</v>
      </c>
      <c r="K155" s="14">
        <f t="shared" ref="K155:K159" si="61">J155*I155</f>
        <v>520</v>
      </c>
      <c r="L155" s="13">
        <v>0</v>
      </c>
      <c r="M155" s="14"/>
      <c r="N155" s="14">
        <f t="shared" ref="N155:N159" si="62">M155*L155</f>
        <v>0</v>
      </c>
      <c r="O155" s="53">
        <f t="shared" ref="O155:O159" si="63">N155+K155</f>
        <v>520</v>
      </c>
    </row>
    <row r="156" spans="1:15" s="2" customFormat="1" ht="24" hidden="1" customHeight="1" thickBot="1" x14ac:dyDescent="0.25">
      <c r="A156" s="531"/>
      <c r="B156" s="574"/>
      <c r="C156" s="571"/>
      <c r="D156" s="280" t="s">
        <v>5</v>
      </c>
      <c r="E156" s="13">
        <v>1</v>
      </c>
      <c r="F156" s="12" t="s">
        <v>8</v>
      </c>
      <c r="G156" s="12" t="s">
        <v>16</v>
      </c>
      <c r="H156" s="12" t="s">
        <v>31</v>
      </c>
      <c r="I156" s="13">
        <v>10</v>
      </c>
      <c r="J156" s="225">
        <f t="shared" si="60"/>
        <v>52</v>
      </c>
      <c r="K156" s="14">
        <f t="shared" si="61"/>
        <v>520</v>
      </c>
      <c r="L156" s="13">
        <v>0</v>
      </c>
      <c r="M156" s="14"/>
      <c r="N156" s="14">
        <f t="shared" si="62"/>
        <v>0</v>
      </c>
      <c r="O156" s="53">
        <f t="shared" si="63"/>
        <v>520</v>
      </c>
    </row>
    <row r="157" spans="1:15" s="2" customFormat="1" ht="24" hidden="1" customHeight="1" thickBot="1" x14ac:dyDescent="0.25">
      <c r="A157" s="531"/>
      <c r="B157" s="574"/>
      <c r="C157" s="571"/>
      <c r="D157" s="280" t="s">
        <v>5</v>
      </c>
      <c r="E157" s="13">
        <v>1</v>
      </c>
      <c r="F157" s="12" t="s">
        <v>8</v>
      </c>
      <c r="G157" s="12" t="s">
        <v>16</v>
      </c>
      <c r="H157" s="12" t="s">
        <v>31</v>
      </c>
      <c r="I157" s="13">
        <v>10</v>
      </c>
      <c r="J157" s="225">
        <f t="shared" si="60"/>
        <v>52</v>
      </c>
      <c r="K157" s="14">
        <f t="shared" si="61"/>
        <v>520</v>
      </c>
      <c r="L157" s="13">
        <v>0</v>
      </c>
      <c r="M157" s="14"/>
      <c r="N157" s="14">
        <f t="shared" si="62"/>
        <v>0</v>
      </c>
      <c r="O157" s="53">
        <f t="shared" si="63"/>
        <v>520</v>
      </c>
    </row>
    <row r="158" spans="1:15" s="2" customFormat="1" ht="24" hidden="1" customHeight="1" thickBot="1" x14ac:dyDescent="0.25">
      <c r="A158" s="531"/>
      <c r="B158" s="574"/>
      <c r="C158" s="571"/>
      <c r="D158" s="280" t="s">
        <v>5</v>
      </c>
      <c r="E158" s="13">
        <v>1</v>
      </c>
      <c r="F158" s="12" t="s">
        <v>8</v>
      </c>
      <c r="G158" s="12" t="s">
        <v>16</v>
      </c>
      <c r="H158" s="12" t="s">
        <v>31</v>
      </c>
      <c r="I158" s="13">
        <v>10</v>
      </c>
      <c r="J158" s="225">
        <f t="shared" si="60"/>
        <v>52</v>
      </c>
      <c r="K158" s="14">
        <f t="shared" si="61"/>
        <v>520</v>
      </c>
      <c r="L158" s="13">
        <v>0</v>
      </c>
      <c r="M158" s="14"/>
      <c r="N158" s="14">
        <f t="shared" si="62"/>
        <v>0</v>
      </c>
      <c r="O158" s="53">
        <f t="shared" si="63"/>
        <v>520</v>
      </c>
    </row>
    <row r="159" spans="1:15" s="2" customFormat="1" ht="24" hidden="1" customHeight="1" thickBot="1" x14ac:dyDescent="0.25">
      <c r="A159" s="531"/>
      <c r="B159" s="574"/>
      <c r="C159" s="571"/>
      <c r="D159" s="281" t="s">
        <v>5</v>
      </c>
      <c r="E159" s="266">
        <v>1</v>
      </c>
      <c r="F159" s="265" t="s">
        <v>8</v>
      </c>
      <c r="G159" s="265" t="s">
        <v>16</v>
      </c>
      <c r="H159" s="265" t="s">
        <v>31</v>
      </c>
      <c r="I159" s="266">
        <v>10</v>
      </c>
      <c r="J159" s="225">
        <f t="shared" si="60"/>
        <v>52</v>
      </c>
      <c r="K159" s="267">
        <f t="shared" si="61"/>
        <v>520</v>
      </c>
      <c r="L159" s="266">
        <v>0</v>
      </c>
      <c r="M159" s="267"/>
      <c r="N159" s="267">
        <f t="shared" si="62"/>
        <v>0</v>
      </c>
      <c r="O159" s="268">
        <f t="shared" si="63"/>
        <v>520</v>
      </c>
    </row>
    <row r="160" spans="1:15" s="2" customFormat="1" ht="24" hidden="1" customHeight="1" thickBot="1" x14ac:dyDescent="0.25">
      <c r="A160" s="531"/>
      <c r="B160" s="574"/>
      <c r="C160" s="571"/>
      <c r="D160" s="575" t="s">
        <v>21</v>
      </c>
      <c r="E160" s="576"/>
      <c r="F160" s="576"/>
      <c r="G160" s="576"/>
      <c r="H160" s="576"/>
      <c r="I160" s="275">
        <f>SUM(I154:I159)</f>
        <v>60</v>
      </c>
      <c r="J160" s="276" t="s">
        <v>43</v>
      </c>
      <c r="K160" s="276" t="s">
        <v>43</v>
      </c>
      <c r="L160" s="275" t="s">
        <v>43</v>
      </c>
      <c r="M160" s="276" t="s">
        <v>43</v>
      </c>
      <c r="N160" s="277" t="s">
        <v>50</v>
      </c>
      <c r="O160" s="278">
        <f>SUM(O154:O159)</f>
        <v>3120</v>
      </c>
    </row>
    <row r="161" spans="1:15" s="2" customFormat="1" ht="24" hidden="1" customHeight="1" x14ac:dyDescent="0.2">
      <c r="A161" s="531"/>
      <c r="B161" s="574"/>
      <c r="C161" s="571"/>
      <c r="D161" s="282" t="s">
        <v>5</v>
      </c>
      <c r="E161" s="274">
        <v>1</v>
      </c>
      <c r="F161" s="270" t="s">
        <v>8</v>
      </c>
      <c r="G161" s="270" t="s">
        <v>16</v>
      </c>
      <c r="H161" s="270" t="s">
        <v>31</v>
      </c>
      <c r="I161" s="274">
        <v>50</v>
      </c>
      <c r="J161" s="272">
        <f>AVERAGE(J17,J74,J89,J146)</f>
        <v>39.5</v>
      </c>
      <c r="K161" s="272">
        <f>J161*I161</f>
        <v>1975</v>
      </c>
      <c r="L161" s="274">
        <v>0</v>
      </c>
      <c r="M161" s="272"/>
      <c r="N161" s="272">
        <f>M161*L161</f>
        <v>0</v>
      </c>
      <c r="O161" s="273">
        <f>N161+K161</f>
        <v>1975</v>
      </c>
    </row>
    <row r="162" spans="1:15" s="2" customFormat="1" ht="24" hidden="1" customHeight="1" x14ac:dyDescent="0.2">
      <c r="A162" s="531"/>
      <c r="B162" s="574"/>
      <c r="C162" s="571"/>
      <c r="D162" s="280" t="s">
        <v>5</v>
      </c>
      <c r="E162" s="13">
        <v>1</v>
      </c>
      <c r="F162" s="12" t="s">
        <v>8</v>
      </c>
      <c r="G162" s="12" t="s">
        <v>16</v>
      </c>
      <c r="H162" s="12" t="s">
        <v>31</v>
      </c>
      <c r="I162" s="13">
        <v>50</v>
      </c>
      <c r="J162" s="272">
        <f t="shared" ref="J162:J163" si="64">AVERAGE(J18,J75,J90,J147)</f>
        <v>39.5</v>
      </c>
      <c r="K162" s="14">
        <f t="shared" ref="K162:K163" si="65">J162*I162</f>
        <v>1975</v>
      </c>
      <c r="L162" s="13">
        <v>0</v>
      </c>
      <c r="M162" s="14"/>
      <c r="N162" s="14">
        <f t="shared" ref="N162:N163" si="66">M162*L162</f>
        <v>0</v>
      </c>
      <c r="O162" s="53">
        <f t="shared" ref="O162:O163" si="67">N162+K162</f>
        <v>1975</v>
      </c>
    </row>
    <row r="163" spans="1:15" s="2" customFormat="1" ht="24" hidden="1" customHeight="1" thickBot="1" x14ac:dyDescent="0.25">
      <c r="A163" s="531"/>
      <c r="B163" s="574"/>
      <c r="C163" s="571"/>
      <c r="D163" s="281" t="s">
        <v>5</v>
      </c>
      <c r="E163" s="266">
        <v>1</v>
      </c>
      <c r="F163" s="265" t="s">
        <v>8</v>
      </c>
      <c r="G163" s="265" t="s">
        <v>16</v>
      </c>
      <c r="H163" s="265" t="s">
        <v>31</v>
      </c>
      <c r="I163" s="266">
        <v>50</v>
      </c>
      <c r="J163" s="272">
        <f t="shared" si="64"/>
        <v>39.5</v>
      </c>
      <c r="K163" s="267">
        <f t="shared" si="65"/>
        <v>1975</v>
      </c>
      <c r="L163" s="266">
        <v>0</v>
      </c>
      <c r="M163" s="267"/>
      <c r="N163" s="267">
        <f t="shared" si="66"/>
        <v>0</v>
      </c>
      <c r="O163" s="268">
        <f t="shared" si="67"/>
        <v>1975</v>
      </c>
    </row>
    <row r="164" spans="1:15" s="2" customFormat="1" ht="24" hidden="1" customHeight="1" thickBot="1" x14ac:dyDescent="0.25">
      <c r="A164" s="531"/>
      <c r="B164" s="574"/>
      <c r="C164" s="571"/>
      <c r="D164" s="575" t="s">
        <v>21</v>
      </c>
      <c r="E164" s="576"/>
      <c r="F164" s="576"/>
      <c r="G164" s="576"/>
      <c r="H164" s="576"/>
      <c r="I164" s="275">
        <f>SUM(I161:I163)</f>
        <v>150</v>
      </c>
      <c r="J164" s="276" t="s">
        <v>43</v>
      </c>
      <c r="K164" s="276" t="s">
        <v>43</v>
      </c>
      <c r="L164" s="275" t="s">
        <v>43</v>
      </c>
      <c r="M164" s="276" t="s">
        <v>43</v>
      </c>
      <c r="N164" s="277" t="s">
        <v>50</v>
      </c>
      <c r="O164" s="278">
        <f>SUM(O161:O163)</f>
        <v>5925</v>
      </c>
    </row>
    <row r="165" spans="1:15" s="2" customFormat="1" ht="24" hidden="1" customHeight="1" x14ac:dyDescent="0.2">
      <c r="A165" s="531"/>
      <c r="B165" s="574"/>
      <c r="C165" s="571"/>
      <c r="D165" s="282" t="s">
        <v>5</v>
      </c>
      <c r="E165" s="271">
        <v>1</v>
      </c>
      <c r="F165" s="270" t="s">
        <v>8</v>
      </c>
      <c r="G165" s="270" t="s">
        <v>15</v>
      </c>
      <c r="H165" s="270" t="s">
        <v>25</v>
      </c>
      <c r="I165" s="271">
        <v>50</v>
      </c>
      <c r="J165" s="272">
        <f>AVERAGE(J21,J78,J93,J150)</f>
        <v>51.25</v>
      </c>
      <c r="K165" s="272">
        <f>J165*I165</f>
        <v>2562.5</v>
      </c>
      <c r="L165" s="271">
        <v>0</v>
      </c>
      <c r="M165" s="272"/>
      <c r="N165" s="272">
        <f>M165*L165</f>
        <v>0</v>
      </c>
      <c r="O165" s="273">
        <f>N165+K165</f>
        <v>2562.5</v>
      </c>
    </row>
    <row r="166" spans="1:15" s="2" customFormat="1" ht="24" hidden="1" customHeight="1" thickBot="1" x14ac:dyDescent="0.25">
      <c r="A166" s="531"/>
      <c r="B166" s="574"/>
      <c r="C166" s="571"/>
      <c r="D166" s="281" t="s">
        <v>5</v>
      </c>
      <c r="E166" s="269">
        <v>1</v>
      </c>
      <c r="F166" s="265" t="s">
        <v>8</v>
      </c>
      <c r="G166" s="265" t="s">
        <v>15</v>
      </c>
      <c r="H166" s="265" t="s">
        <v>25</v>
      </c>
      <c r="I166" s="269">
        <v>20</v>
      </c>
      <c r="J166" s="272">
        <f>AVERAGE(J22,J79,J94,J151)</f>
        <v>52.25</v>
      </c>
      <c r="K166" s="267">
        <f>J166*I166</f>
        <v>1045</v>
      </c>
      <c r="L166" s="269">
        <v>0</v>
      </c>
      <c r="M166" s="267"/>
      <c r="N166" s="267">
        <f>M166*L166</f>
        <v>0</v>
      </c>
      <c r="O166" s="268">
        <f>N166+K166</f>
        <v>1045</v>
      </c>
    </row>
    <row r="167" spans="1:15" s="2" customFormat="1" ht="24" hidden="1" customHeight="1" thickBot="1" x14ac:dyDescent="0.25">
      <c r="A167" s="531"/>
      <c r="B167" s="574"/>
      <c r="C167" s="572"/>
      <c r="D167" s="575" t="s">
        <v>33</v>
      </c>
      <c r="E167" s="576"/>
      <c r="F167" s="576"/>
      <c r="G167" s="576"/>
      <c r="H167" s="576"/>
      <c r="I167" s="275">
        <f>SUM(I165:I166)</f>
        <v>70</v>
      </c>
      <c r="J167" s="276" t="s">
        <v>43</v>
      </c>
      <c r="K167" s="276" t="s">
        <v>43</v>
      </c>
      <c r="L167" s="275" t="s">
        <v>43</v>
      </c>
      <c r="M167" s="276" t="s">
        <v>43</v>
      </c>
      <c r="N167" s="277" t="s">
        <v>50</v>
      </c>
      <c r="O167" s="278">
        <f>SUM(O165:O166)</f>
        <v>3607.5</v>
      </c>
    </row>
    <row r="168" spans="1:15" s="2" customFormat="1" ht="24" hidden="1" customHeight="1" x14ac:dyDescent="0.2">
      <c r="A168" s="531"/>
      <c r="B168" s="574">
        <v>1</v>
      </c>
      <c r="C168" s="570" t="s">
        <v>54</v>
      </c>
      <c r="D168" s="282" t="s">
        <v>5</v>
      </c>
      <c r="E168" s="274">
        <v>1</v>
      </c>
      <c r="F168" s="270" t="s">
        <v>8</v>
      </c>
      <c r="G168" s="270" t="s">
        <v>16</v>
      </c>
      <c r="H168" s="270" t="s">
        <v>31</v>
      </c>
      <c r="I168" s="274">
        <v>10</v>
      </c>
      <c r="J168" s="272">
        <f>AVERAGE(J24,J96)</f>
        <v>65</v>
      </c>
      <c r="K168" s="272">
        <f>J168*I168</f>
        <v>650</v>
      </c>
      <c r="L168" s="274">
        <v>336</v>
      </c>
      <c r="M168" s="272">
        <f>AVERAGE(M24,M96)</f>
        <v>1.6</v>
      </c>
      <c r="N168" s="272">
        <f>M168*L168</f>
        <v>537.6</v>
      </c>
      <c r="O168" s="273">
        <f>N168+K168</f>
        <v>1187.5999999999999</v>
      </c>
    </row>
    <row r="169" spans="1:15" s="2" customFormat="1" ht="24" hidden="1" customHeight="1" x14ac:dyDescent="0.2">
      <c r="A169" s="531"/>
      <c r="B169" s="574"/>
      <c r="C169" s="571"/>
      <c r="D169" s="280" t="s">
        <v>5</v>
      </c>
      <c r="E169" s="13">
        <v>1</v>
      </c>
      <c r="F169" s="12" t="s">
        <v>8</v>
      </c>
      <c r="G169" s="12" t="s">
        <v>16</v>
      </c>
      <c r="H169" s="12" t="s">
        <v>31</v>
      </c>
      <c r="I169" s="13">
        <v>10</v>
      </c>
      <c r="J169" s="272">
        <f t="shared" ref="J169:J173" si="68">AVERAGE(J25,J97)</f>
        <v>65</v>
      </c>
      <c r="K169" s="14">
        <f t="shared" ref="K169:K173" si="69">J169*I169</f>
        <v>650</v>
      </c>
      <c r="L169" s="13">
        <v>336</v>
      </c>
      <c r="M169" s="272">
        <f t="shared" ref="M169:M173" si="70">AVERAGE(M25,M97)</f>
        <v>1.6</v>
      </c>
      <c r="N169" s="14">
        <f t="shared" ref="N169:N173" si="71">M169*L169</f>
        <v>537.6</v>
      </c>
      <c r="O169" s="53">
        <f t="shared" ref="O169:O173" si="72">N169+K169</f>
        <v>1187.5999999999999</v>
      </c>
    </row>
    <row r="170" spans="1:15" s="2" customFormat="1" ht="24" hidden="1" customHeight="1" x14ac:dyDescent="0.2">
      <c r="A170" s="531"/>
      <c r="B170" s="574"/>
      <c r="C170" s="571"/>
      <c r="D170" s="280" t="s">
        <v>5</v>
      </c>
      <c r="E170" s="13">
        <v>1</v>
      </c>
      <c r="F170" s="12" t="s">
        <v>8</v>
      </c>
      <c r="G170" s="12" t="s">
        <v>16</v>
      </c>
      <c r="H170" s="12" t="s">
        <v>31</v>
      </c>
      <c r="I170" s="13">
        <v>10</v>
      </c>
      <c r="J170" s="272">
        <f t="shared" si="68"/>
        <v>65</v>
      </c>
      <c r="K170" s="14">
        <f t="shared" si="69"/>
        <v>650</v>
      </c>
      <c r="L170" s="13">
        <v>336</v>
      </c>
      <c r="M170" s="272">
        <f t="shared" si="70"/>
        <v>1.6</v>
      </c>
      <c r="N170" s="14">
        <f t="shared" si="71"/>
        <v>537.6</v>
      </c>
      <c r="O170" s="53">
        <f t="shared" si="72"/>
        <v>1187.5999999999999</v>
      </c>
    </row>
    <row r="171" spans="1:15" s="2" customFormat="1" ht="24" hidden="1" customHeight="1" x14ac:dyDescent="0.2">
      <c r="A171" s="531"/>
      <c r="B171" s="574"/>
      <c r="C171" s="571"/>
      <c r="D171" s="280" t="s">
        <v>5</v>
      </c>
      <c r="E171" s="13">
        <v>1</v>
      </c>
      <c r="F171" s="12" t="s">
        <v>8</v>
      </c>
      <c r="G171" s="12" t="s">
        <v>16</v>
      </c>
      <c r="H171" s="12" t="s">
        <v>31</v>
      </c>
      <c r="I171" s="13">
        <v>10</v>
      </c>
      <c r="J171" s="272">
        <f t="shared" si="68"/>
        <v>65</v>
      </c>
      <c r="K171" s="14">
        <f t="shared" si="69"/>
        <v>650</v>
      </c>
      <c r="L171" s="13">
        <v>336</v>
      </c>
      <c r="M171" s="272">
        <f t="shared" si="70"/>
        <v>1.6</v>
      </c>
      <c r="N171" s="14">
        <f t="shared" si="71"/>
        <v>537.6</v>
      </c>
      <c r="O171" s="53">
        <f t="shared" si="72"/>
        <v>1187.5999999999999</v>
      </c>
    </row>
    <row r="172" spans="1:15" s="2" customFormat="1" ht="24" hidden="1" customHeight="1" x14ac:dyDescent="0.2">
      <c r="A172" s="531"/>
      <c r="B172" s="574"/>
      <c r="C172" s="571"/>
      <c r="D172" s="280" t="s">
        <v>5</v>
      </c>
      <c r="E172" s="13">
        <v>1</v>
      </c>
      <c r="F172" s="12" t="s">
        <v>8</v>
      </c>
      <c r="G172" s="12" t="s">
        <v>16</v>
      </c>
      <c r="H172" s="12" t="s">
        <v>31</v>
      </c>
      <c r="I172" s="13">
        <v>10</v>
      </c>
      <c r="J172" s="272">
        <f t="shared" si="68"/>
        <v>65</v>
      </c>
      <c r="K172" s="14">
        <f t="shared" si="69"/>
        <v>650</v>
      </c>
      <c r="L172" s="13">
        <v>336</v>
      </c>
      <c r="M172" s="272">
        <f t="shared" si="70"/>
        <v>1.6</v>
      </c>
      <c r="N172" s="14">
        <f t="shared" si="71"/>
        <v>537.6</v>
      </c>
      <c r="O172" s="53">
        <f t="shared" si="72"/>
        <v>1187.5999999999999</v>
      </c>
    </row>
    <row r="173" spans="1:15" s="2" customFormat="1" ht="24" hidden="1" customHeight="1" thickBot="1" x14ac:dyDescent="0.25">
      <c r="A173" s="531"/>
      <c r="B173" s="574"/>
      <c r="C173" s="571"/>
      <c r="D173" s="281" t="s">
        <v>5</v>
      </c>
      <c r="E173" s="266">
        <v>1</v>
      </c>
      <c r="F173" s="265" t="s">
        <v>8</v>
      </c>
      <c r="G173" s="265" t="s">
        <v>16</v>
      </c>
      <c r="H173" s="265" t="s">
        <v>31</v>
      </c>
      <c r="I173" s="266">
        <v>10</v>
      </c>
      <c r="J173" s="272">
        <f t="shared" si="68"/>
        <v>65</v>
      </c>
      <c r="K173" s="267">
        <f t="shared" si="69"/>
        <v>650</v>
      </c>
      <c r="L173" s="266">
        <v>336</v>
      </c>
      <c r="M173" s="272">
        <f t="shared" si="70"/>
        <v>1.6</v>
      </c>
      <c r="N173" s="267">
        <f t="shared" si="71"/>
        <v>537.6</v>
      </c>
      <c r="O173" s="268">
        <f t="shared" si="72"/>
        <v>1187.5999999999999</v>
      </c>
    </row>
    <row r="174" spans="1:15" s="2" customFormat="1" ht="24" hidden="1" customHeight="1" thickBot="1" x14ac:dyDescent="0.25">
      <c r="A174" s="531"/>
      <c r="B174" s="574"/>
      <c r="C174" s="571"/>
      <c r="D174" s="575" t="s">
        <v>21</v>
      </c>
      <c r="E174" s="576"/>
      <c r="F174" s="576"/>
      <c r="G174" s="576"/>
      <c r="H174" s="576"/>
      <c r="I174" s="275">
        <f>SUM(I168:I173)</f>
        <v>60</v>
      </c>
      <c r="J174" s="276" t="s">
        <v>43</v>
      </c>
      <c r="K174" s="276" t="s">
        <v>43</v>
      </c>
      <c r="L174" s="275" t="s">
        <v>43</v>
      </c>
      <c r="M174" s="276" t="s">
        <v>43</v>
      </c>
      <c r="N174" s="277" t="s">
        <v>50</v>
      </c>
      <c r="O174" s="278">
        <f>SUM(O168:O173)</f>
        <v>7125.6</v>
      </c>
    </row>
    <row r="175" spans="1:15" s="2" customFormat="1" ht="24" hidden="1" customHeight="1" x14ac:dyDescent="0.2">
      <c r="A175" s="531"/>
      <c r="B175" s="574"/>
      <c r="C175" s="571"/>
      <c r="D175" s="282" t="s">
        <v>5</v>
      </c>
      <c r="E175" s="274">
        <v>1</v>
      </c>
      <c r="F175" s="270" t="s">
        <v>8</v>
      </c>
      <c r="G175" s="270" t="s">
        <v>16</v>
      </c>
      <c r="H175" s="270" t="s">
        <v>31</v>
      </c>
      <c r="I175" s="274">
        <v>50</v>
      </c>
      <c r="J175" s="272">
        <f>AVERAGE(J31,J103)</f>
        <v>60</v>
      </c>
      <c r="K175" s="272">
        <f>J175*I175</f>
        <v>3000</v>
      </c>
      <c r="L175" s="274">
        <v>336</v>
      </c>
      <c r="M175" s="272">
        <f>AVERAGE(M31,M103)</f>
        <v>1.6</v>
      </c>
      <c r="N175" s="272">
        <f>M175*L175</f>
        <v>537.6</v>
      </c>
      <c r="O175" s="273">
        <f>N175+K175</f>
        <v>3537.6</v>
      </c>
    </row>
    <row r="176" spans="1:15" s="2" customFormat="1" ht="24" hidden="1" customHeight="1" x14ac:dyDescent="0.2">
      <c r="A176" s="531"/>
      <c r="B176" s="574"/>
      <c r="C176" s="571"/>
      <c r="D176" s="280" t="s">
        <v>5</v>
      </c>
      <c r="E176" s="13">
        <v>1</v>
      </c>
      <c r="F176" s="12" t="s">
        <v>8</v>
      </c>
      <c r="G176" s="12" t="s">
        <v>16</v>
      </c>
      <c r="H176" s="12" t="s">
        <v>31</v>
      </c>
      <c r="I176" s="13">
        <v>50</v>
      </c>
      <c r="J176" s="272">
        <f t="shared" ref="J176:J177" si="73">AVERAGE(J32,J104)</f>
        <v>60</v>
      </c>
      <c r="K176" s="14">
        <f t="shared" ref="K176:K177" si="74">J176*I176</f>
        <v>3000</v>
      </c>
      <c r="L176" s="13">
        <v>336</v>
      </c>
      <c r="M176" s="272">
        <f t="shared" ref="M176:M177" si="75">AVERAGE(M32,M104)</f>
        <v>1.6</v>
      </c>
      <c r="N176" s="14">
        <f t="shared" ref="N176:N177" si="76">M176*L176</f>
        <v>537.6</v>
      </c>
      <c r="O176" s="53">
        <f t="shared" ref="O176:O177" si="77">N176+K176</f>
        <v>3537.6</v>
      </c>
    </row>
    <row r="177" spans="1:15" s="2" customFormat="1" ht="24" hidden="1" customHeight="1" thickBot="1" x14ac:dyDescent="0.25">
      <c r="A177" s="531"/>
      <c r="B177" s="574"/>
      <c r="C177" s="571"/>
      <c r="D177" s="281" t="s">
        <v>5</v>
      </c>
      <c r="E177" s="266">
        <v>1</v>
      </c>
      <c r="F177" s="265" t="s">
        <v>8</v>
      </c>
      <c r="G177" s="265" t="s">
        <v>16</v>
      </c>
      <c r="H177" s="265" t="s">
        <v>31</v>
      </c>
      <c r="I177" s="266">
        <v>50</v>
      </c>
      <c r="J177" s="272">
        <f t="shared" si="73"/>
        <v>60</v>
      </c>
      <c r="K177" s="267">
        <f t="shared" si="74"/>
        <v>3000</v>
      </c>
      <c r="L177" s="266">
        <v>336</v>
      </c>
      <c r="M177" s="272">
        <f t="shared" si="75"/>
        <v>1.6</v>
      </c>
      <c r="N177" s="267">
        <f t="shared" si="76"/>
        <v>537.6</v>
      </c>
      <c r="O177" s="268">
        <f t="shared" si="77"/>
        <v>3537.6</v>
      </c>
    </row>
    <row r="178" spans="1:15" s="2" customFormat="1" ht="24" hidden="1" customHeight="1" thickBot="1" x14ac:dyDescent="0.25">
      <c r="A178" s="531"/>
      <c r="B178" s="574"/>
      <c r="C178" s="571"/>
      <c r="D178" s="575" t="s">
        <v>21</v>
      </c>
      <c r="E178" s="576"/>
      <c r="F178" s="576"/>
      <c r="G178" s="576"/>
      <c r="H178" s="576"/>
      <c r="I178" s="275">
        <f>SUM(I175:I177)</f>
        <v>150</v>
      </c>
      <c r="J178" s="276" t="s">
        <v>43</v>
      </c>
      <c r="K178" s="276" t="s">
        <v>43</v>
      </c>
      <c r="L178" s="275" t="s">
        <v>43</v>
      </c>
      <c r="M178" s="276" t="s">
        <v>43</v>
      </c>
      <c r="N178" s="277" t="s">
        <v>50</v>
      </c>
      <c r="O178" s="278">
        <f>SUM(O175:O177)</f>
        <v>10612.8</v>
      </c>
    </row>
    <row r="179" spans="1:15" s="2" customFormat="1" ht="24" hidden="1" customHeight="1" x14ac:dyDescent="0.2">
      <c r="A179" s="531"/>
      <c r="B179" s="574"/>
      <c r="C179" s="571"/>
      <c r="D179" s="282" t="s">
        <v>5</v>
      </c>
      <c r="E179" s="271">
        <v>1</v>
      </c>
      <c r="F179" s="270" t="s">
        <v>8</v>
      </c>
      <c r="G179" s="270" t="s">
        <v>15</v>
      </c>
      <c r="H179" s="270" t="s">
        <v>25</v>
      </c>
      <c r="I179" s="271">
        <v>50</v>
      </c>
      <c r="J179" s="272">
        <f>AVERAGE(J35,J107)</f>
        <v>71.5</v>
      </c>
      <c r="K179" s="272">
        <f>J179*I179</f>
        <v>3575</v>
      </c>
      <c r="L179" s="271">
        <v>336</v>
      </c>
      <c r="M179" s="272">
        <f>AVERAGE(M35,M107)</f>
        <v>1.6</v>
      </c>
      <c r="N179" s="272">
        <f>M179*L179</f>
        <v>537.6</v>
      </c>
      <c r="O179" s="273">
        <f>N179+K179</f>
        <v>4112.6000000000004</v>
      </c>
    </row>
    <row r="180" spans="1:15" s="2" customFormat="1" ht="24" hidden="1" customHeight="1" thickBot="1" x14ac:dyDescent="0.25">
      <c r="A180" s="531"/>
      <c r="B180" s="574"/>
      <c r="C180" s="571"/>
      <c r="D180" s="281" t="s">
        <v>5</v>
      </c>
      <c r="E180" s="269">
        <v>1</v>
      </c>
      <c r="F180" s="265" t="s">
        <v>8</v>
      </c>
      <c r="G180" s="265" t="s">
        <v>15</v>
      </c>
      <c r="H180" s="265" t="s">
        <v>25</v>
      </c>
      <c r="I180" s="269">
        <v>20</v>
      </c>
      <c r="J180" s="272">
        <f>AVERAGE(J36,J108)</f>
        <v>72.5</v>
      </c>
      <c r="K180" s="267">
        <f>J180*I180</f>
        <v>1450</v>
      </c>
      <c r="L180" s="269">
        <v>336</v>
      </c>
      <c r="M180" s="272">
        <f>AVERAGE(M36,M108)</f>
        <v>1.6</v>
      </c>
      <c r="N180" s="267">
        <f>M180*L180</f>
        <v>537.6</v>
      </c>
      <c r="O180" s="268">
        <f>N180+K180</f>
        <v>1987.6</v>
      </c>
    </row>
    <row r="181" spans="1:15" s="2" customFormat="1" ht="24" hidden="1" customHeight="1" thickBot="1" x14ac:dyDescent="0.25">
      <c r="A181" s="531"/>
      <c r="B181" s="574"/>
      <c r="C181" s="572"/>
      <c r="D181" s="575" t="s">
        <v>33</v>
      </c>
      <c r="E181" s="576"/>
      <c r="F181" s="576"/>
      <c r="G181" s="576"/>
      <c r="H181" s="576"/>
      <c r="I181" s="275">
        <f>SUM(I179:I180)</f>
        <v>70</v>
      </c>
      <c r="J181" s="276" t="s">
        <v>43</v>
      </c>
      <c r="K181" s="276" t="s">
        <v>43</v>
      </c>
      <c r="L181" s="275" t="s">
        <v>43</v>
      </c>
      <c r="M181" s="276" t="s">
        <v>43</v>
      </c>
      <c r="N181" s="277" t="s">
        <v>50</v>
      </c>
      <c r="O181" s="278">
        <f>SUM(O179:O180)</f>
        <v>6100.2000000000007</v>
      </c>
    </row>
    <row r="182" spans="1:15" s="2" customFormat="1" ht="24" hidden="1" customHeight="1" x14ac:dyDescent="0.2">
      <c r="A182" s="531"/>
      <c r="B182" s="574">
        <v>1</v>
      </c>
      <c r="C182" s="570" t="s">
        <v>57</v>
      </c>
      <c r="D182" s="282" t="s">
        <v>5</v>
      </c>
      <c r="E182" s="274">
        <v>1</v>
      </c>
      <c r="F182" s="270" t="s">
        <v>8</v>
      </c>
      <c r="G182" s="270" t="s">
        <v>16</v>
      </c>
      <c r="H182" s="270" t="s">
        <v>31</v>
      </c>
      <c r="I182" s="274">
        <v>10</v>
      </c>
      <c r="J182" s="272">
        <f>AVERAGE(J38,J110)</f>
        <v>67</v>
      </c>
      <c r="K182" s="272">
        <f>J182*I182</f>
        <v>670</v>
      </c>
      <c r="L182" s="274">
        <v>544</v>
      </c>
      <c r="M182" s="272">
        <f>AVERAGE(M38,M110)</f>
        <v>2.5</v>
      </c>
      <c r="N182" s="272">
        <f>M182*L182</f>
        <v>1360</v>
      </c>
      <c r="O182" s="273">
        <f>N182+K182</f>
        <v>2030</v>
      </c>
    </row>
    <row r="183" spans="1:15" s="2" customFormat="1" ht="24" hidden="1" customHeight="1" x14ac:dyDescent="0.2">
      <c r="A183" s="531"/>
      <c r="B183" s="574"/>
      <c r="C183" s="571"/>
      <c r="D183" s="280" t="s">
        <v>5</v>
      </c>
      <c r="E183" s="13">
        <v>1</v>
      </c>
      <c r="F183" s="12" t="s">
        <v>8</v>
      </c>
      <c r="G183" s="12" t="s">
        <v>16</v>
      </c>
      <c r="H183" s="12" t="s">
        <v>31</v>
      </c>
      <c r="I183" s="13">
        <v>10</v>
      </c>
      <c r="J183" s="272">
        <f t="shared" ref="J183:J187" si="78">AVERAGE(J39,J111)</f>
        <v>67</v>
      </c>
      <c r="K183" s="14">
        <f t="shared" ref="K183:K187" si="79">J183*I183</f>
        <v>670</v>
      </c>
      <c r="L183" s="13">
        <v>544</v>
      </c>
      <c r="M183" s="272">
        <f t="shared" ref="M183:M187" si="80">AVERAGE(M39,M111)</f>
        <v>2.5</v>
      </c>
      <c r="N183" s="14">
        <f t="shared" ref="N183:N187" si="81">M183*L183</f>
        <v>1360</v>
      </c>
      <c r="O183" s="53">
        <f t="shared" ref="O183:O187" si="82">N183+K183</f>
        <v>2030</v>
      </c>
    </row>
    <row r="184" spans="1:15" s="2" customFormat="1" ht="24" hidden="1" customHeight="1" x14ac:dyDescent="0.2">
      <c r="A184" s="531"/>
      <c r="B184" s="574"/>
      <c r="C184" s="571"/>
      <c r="D184" s="280" t="s">
        <v>5</v>
      </c>
      <c r="E184" s="13">
        <v>1</v>
      </c>
      <c r="F184" s="12" t="s">
        <v>8</v>
      </c>
      <c r="G184" s="12" t="s">
        <v>16</v>
      </c>
      <c r="H184" s="12" t="s">
        <v>31</v>
      </c>
      <c r="I184" s="13">
        <v>10</v>
      </c>
      <c r="J184" s="272">
        <f t="shared" si="78"/>
        <v>67</v>
      </c>
      <c r="K184" s="14">
        <f t="shared" si="79"/>
        <v>670</v>
      </c>
      <c r="L184" s="13">
        <v>544</v>
      </c>
      <c r="M184" s="272">
        <f t="shared" si="80"/>
        <v>2.5</v>
      </c>
      <c r="N184" s="14">
        <f t="shared" si="81"/>
        <v>1360</v>
      </c>
      <c r="O184" s="53">
        <f t="shared" si="82"/>
        <v>2030</v>
      </c>
    </row>
    <row r="185" spans="1:15" s="2" customFormat="1" ht="24" hidden="1" customHeight="1" x14ac:dyDescent="0.2">
      <c r="A185" s="531"/>
      <c r="B185" s="574"/>
      <c r="C185" s="571"/>
      <c r="D185" s="280" t="s">
        <v>5</v>
      </c>
      <c r="E185" s="13">
        <v>1</v>
      </c>
      <c r="F185" s="12" t="s">
        <v>8</v>
      </c>
      <c r="G185" s="12" t="s">
        <v>16</v>
      </c>
      <c r="H185" s="12" t="s">
        <v>31</v>
      </c>
      <c r="I185" s="13">
        <v>10</v>
      </c>
      <c r="J185" s="272">
        <f t="shared" si="78"/>
        <v>67</v>
      </c>
      <c r="K185" s="14">
        <f t="shared" si="79"/>
        <v>670</v>
      </c>
      <c r="L185" s="13">
        <v>544</v>
      </c>
      <c r="M185" s="272">
        <f t="shared" si="80"/>
        <v>2.5</v>
      </c>
      <c r="N185" s="14">
        <f t="shared" si="81"/>
        <v>1360</v>
      </c>
      <c r="O185" s="53">
        <f t="shared" si="82"/>
        <v>2030</v>
      </c>
    </row>
    <row r="186" spans="1:15" s="2" customFormat="1" ht="24" hidden="1" customHeight="1" x14ac:dyDescent="0.2">
      <c r="A186" s="531"/>
      <c r="B186" s="574"/>
      <c r="C186" s="571"/>
      <c r="D186" s="280" t="s">
        <v>5</v>
      </c>
      <c r="E186" s="13">
        <v>1</v>
      </c>
      <c r="F186" s="12" t="s">
        <v>8</v>
      </c>
      <c r="G186" s="12" t="s">
        <v>16</v>
      </c>
      <c r="H186" s="12" t="s">
        <v>31</v>
      </c>
      <c r="I186" s="13">
        <v>10</v>
      </c>
      <c r="J186" s="272">
        <f t="shared" si="78"/>
        <v>67</v>
      </c>
      <c r="K186" s="14">
        <f t="shared" si="79"/>
        <v>670</v>
      </c>
      <c r="L186" s="13">
        <v>544</v>
      </c>
      <c r="M186" s="272">
        <f t="shared" si="80"/>
        <v>2.5</v>
      </c>
      <c r="N186" s="14">
        <f t="shared" si="81"/>
        <v>1360</v>
      </c>
      <c r="O186" s="53">
        <f t="shared" si="82"/>
        <v>2030</v>
      </c>
    </row>
    <row r="187" spans="1:15" s="2" customFormat="1" ht="24" hidden="1" customHeight="1" thickBot="1" x14ac:dyDescent="0.25">
      <c r="A187" s="531"/>
      <c r="B187" s="574"/>
      <c r="C187" s="571"/>
      <c r="D187" s="281" t="s">
        <v>5</v>
      </c>
      <c r="E187" s="266">
        <v>1</v>
      </c>
      <c r="F187" s="265" t="s">
        <v>8</v>
      </c>
      <c r="G187" s="265" t="s">
        <v>16</v>
      </c>
      <c r="H187" s="265" t="s">
        <v>31</v>
      </c>
      <c r="I187" s="266">
        <v>10</v>
      </c>
      <c r="J187" s="272">
        <f t="shared" si="78"/>
        <v>67</v>
      </c>
      <c r="K187" s="267">
        <f t="shared" si="79"/>
        <v>670</v>
      </c>
      <c r="L187" s="266">
        <v>544</v>
      </c>
      <c r="M187" s="272">
        <f t="shared" si="80"/>
        <v>2.5</v>
      </c>
      <c r="N187" s="267">
        <f t="shared" si="81"/>
        <v>1360</v>
      </c>
      <c r="O187" s="268">
        <f t="shared" si="82"/>
        <v>2030</v>
      </c>
    </row>
    <row r="188" spans="1:15" s="2" customFormat="1" ht="24" hidden="1" customHeight="1" thickBot="1" x14ac:dyDescent="0.25">
      <c r="A188" s="531"/>
      <c r="B188" s="574"/>
      <c r="C188" s="571"/>
      <c r="D188" s="575" t="s">
        <v>21</v>
      </c>
      <c r="E188" s="576"/>
      <c r="F188" s="576"/>
      <c r="G188" s="576"/>
      <c r="H188" s="576"/>
      <c r="I188" s="275">
        <f>SUM(I182:I187)</f>
        <v>60</v>
      </c>
      <c r="J188" s="276" t="s">
        <v>43</v>
      </c>
      <c r="K188" s="276" t="s">
        <v>43</v>
      </c>
      <c r="L188" s="275" t="s">
        <v>43</v>
      </c>
      <c r="M188" s="276" t="s">
        <v>43</v>
      </c>
      <c r="N188" s="277" t="s">
        <v>50</v>
      </c>
      <c r="O188" s="278">
        <f>SUM(O182:O187)</f>
        <v>12180</v>
      </c>
    </row>
    <row r="189" spans="1:15" s="2" customFormat="1" ht="24" hidden="1" customHeight="1" x14ac:dyDescent="0.2">
      <c r="A189" s="531"/>
      <c r="B189" s="574"/>
      <c r="C189" s="571"/>
      <c r="D189" s="282" t="s">
        <v>5</v>
      </c>
      <c r="E189" s="274">
        <v>1</v>
      </c>
      <c r="F189" s="270" t="s">
        <v>8</v>
      </c>
      <c r="G189" s="270" t="s">
        <v>16</v>
      </c>
      <c r="H189" s="270" t="s">
        <v>31</v>
      </c>
      <c r="I189" s="274">
        <v>50</v>
      </c>
      <c r="J189" s="272">
        <f>AVERAGE(J45,J117)</f>
        <v>64.5</v>
      </c>
      <c r="K189" s="272">
        <f>J189*I189</f>
        <v>3225</v>
      </c>
      <c r="L189" s="274">
        <v>544</v>
      </c>
      <c r="M189" s="272">
        <f>AVERAGE(M45,M117)</f>
        <v>2.5</v>
      </c>
      <c r="N189" s="272">
        <f>M189*L189</f>
        <v>1360</v>
      </c>
      <c r="O189" s="273">
        <f>N189+K189</f>
        <v>4585</v>
      </c>
    </row>
    <row r="190" spans="1:15" s="2" customFormat="1" ht="24" hidden="1" customHeight="1" x14ac:dyDescent="0.2">
      <c r="A190" s="531"/>
      <c r="B190" s="574"/>
      <c r="C190" s="571"/>
      <c r="D190" s="280" t="s">
        <v>5</v>
      </c>
      <c r="E190" s="13">
        <v>1</v>
      </c>
      <c r="F190" s="12" t="s">
        <v>8</v>
      </c>
      <c r="G190" s="12" t="s">
        <v>16</v>
      </c>
      <c r="H190" s="12" t="s">
        <v>31</v>
      </c>
      <c r="I190" s="13">
        <v>50</v>
      </c>
      <c r="J190" s="272">
        <f t="shared" ref="J190:J191" si="83">AVERAGE(J46,J118)</f>
        <v>64.5</v>
      </c>
      <c r="K190" s="14">
        <f t="shared" ref="K190:K191" si="84">J190*I190</f>
        <v>3225</v>
      </c>
      <c r="L190" s="13">
        <v>544</v>
      </c>
      <c r="M190" s="272">
        <f t="shared" ref="M190:M191" si="85">AVERAGE(M46,M118)</f>
        <v>2.5</v>
      </c>
      <c r="N190" s="14">
        <f t="shared" ref="N190:N191" si="86">M190*L190</f>
        <v>1360</v>
      </c>
      <c r="O190" s="53">
        <f t="shared" ref="O190:O191" si="87">N190+K190</f>
        <v>4585</v>
      </c>
    </row>
    <row r="191" spans="1:15" s="2" customFormat="1" ht="24" hidden="1" customHeight="1" thickBot="1" x14ac:dyDescent="0.25">
      <c r="A191" s="531"/>
      <c r="B191" s="574"/>
      <c r="C191" s="571"/>
      <c r="D191" s="281" t="s">
        <v>5</v>
      </c>
      <c r="E191" s="266">
        <v>1</v>
      </c>
      <c r="F191" s="265" t="s">
        <v>8</v>
      </c>
      <c r="G191" s="265" t="s">
        <v>16</v>
      </c>
      <c r="H191" s="265" t="s">
        <v>31</v>
      </c>
      <c r="I191" s="266">
        <v>50</v>
      </c>
      <c r="J191" s="272">
        <f t="shared" si="83"/>
        <v>64.5</v>
      </c>
      <c r="K191" s="267">
        <f t="shared" si="84"/>
        <v>3225</v>
      </c>
      <c r="L191" s="266">
        <v>544</v>
      </c>
      <c r="M191" s="272">
        <f t="shared" si="85"/>
        <v>2.5</v>
      </c>
      <c r="N191" s="267">
        <f t="shared" si="86"/>
        <v>1360</v>
      </c>
      <c r="O191" s="268">
        <f t="shared" si="87"/>
        <v>4585</v>
      </c>
    </row>
    <row r="192" spans="1:15" s="2" customFormat="1" ht="24" hidden="1" customHeight="1" thickBot="1" x14ac:dyDescent="0.25">
      <c r="A192" s="531"/>
      <c r="B192" s="574"/>
      <c r="C192" s="571"/>
      <c r="D192" s="575" t="s">
        <v>21</v>
      </c>
      <c r="E192" s="576"/>
      <c r="F192" s="576"/>
      <c r="G192" s="576"/>
      <c r="H192" s="576"/>
      <c r="I192" s="275">
        <f>SUM(I189:I191)</f>
        <v>150</v>
      </c>
      <c r="J192" s="276" t="s">
        <v>43</v>
      </c>
      <c r="K192" s="276" t="s">
        <v>43</v>
      </c>
      <c r="L192" s="275" t="s">
        <v>43</v>
      </c>
      <c r="M192" s="276" t="s">
        <v>43</v>
      </c>
      <c r="N192" s="277" t="s">
        <v>50</v>
      </c>
      <c r="O192" s="278">
        <f>SUM(O189:O191)</f>
        <v>13755</v>
      </c>
    </row>
    <row r="193" spans="1:15" s="2" customFormat="1" ht="24" hidden="1" customHeight="1" x14ac:dyDescent="0.2">
      <c r="A193" s="531"/>
      <c r="B193" s="574"/>
      <c r="C193" s="571"/>
      <c r="D193" s="282" t="s">
        <v>5</v>
      </c>
      <c r="E193" s="271">
        <v>1</v>
      </c>
      <c r="F193" s="270" t="s">
        <v>8</v>
      </c>
      <c r="G193" s="270" t="s">
        <v>15</v>
      </c>
      <c r="H193" s="270" t="s">
        <v>25</v>
      </c>
      <c r="I193" s="271">
        <v>50</v>
      </c>
      <c r="J193" s="272">
        <f>AVERAGE(J49,J121)</f>
        <v>77.5</v>
      </c>
      <c r="K193" s="272">
        <f>J193*I193</f>
        <v>3875</v>
      </c>
      <c r="L193" s="271">
        <v>544</v>
      </c>
      <c r="M193" s="272">
        <f>AVERAGE(M49,M121)</f>
        <v>2.5</v>
      </c>
      <c r="N193" s="272">
        <f>M193*L193</f>
        <v>1360</v>
      </c>
      <c r="O193" s="273">
        <f>N193+K193</f>
        <v>5235</v>
      </c>
    </row>
    <row r="194" spans="1:15" s="2" customFormat="1" ht="24" hidden="1" customHeight="1" thickBot="1" x14ac:dyDescent="0.25">
      <c r="A194" s="531"/>
      <c r="B194" s="574"/>
      <c r="C194" s="571"/>
      <c r="D194" s="281" t="s">
        <v>5</v>
      </c>
      <c r="E194" s="269">
        <v>1</v>
      </c>
      <c r="F194" s="265" t="s">
        <v>8</v>
      </c>
      <c r="G194" s="265" t="s">
        <v>15</v>
      </c>
      <c r="H194" s="265" t="s">
        <v>25</v>
      </c>
      <c r="I194" s="269">
        <v>20</v>
      </c>
      <c r="J194" s="272">
        <f>AVERAGE(J50,J122)</f>
        <v>75</v>
      </c>
      <c r="K194" s="267">
        <f>J194*I194</f>
        <v>1500</v>
      </c>
      <c r="L194" s="269">
        <v>544</v>
      </c>
      <c r="M194" s="272">
        <f>AVERAGE(M50,M122)</f>
        <v>2.5</v>
      </c>
      <c r="N194" s="267">
        <f>M194*L194</f>
        <v>1360</v>
      </c>
      <c r="O194" s="268">
        <f>N194+K194</f>
        <v>2860</v>
      </c>
    </row>
    <row r="195" spans="1:15" s="2" customFormat="1" ht="24" hidden="1" customHeight="1" thickBot="1" x14ac:dyDescent="0.25">
      <c r="A195" s="531"/>
      <c r="B195" s="574"/>
      <c r="C195" s="572"/>
      <c r="D195" s="575" t="s">
        <v>33</v>
      </c>
      <c r="E195" s="576"/>
      <c r="F195" s="576"/>
      <c r="G195" s="576"/>
      <c r="H195" s="576"/>
      <c r="I195" s="275">
        <f>SUM(I193:I194)</f>
        <v>70</v>
      </c>
      <c r="J195" s="276" t="s">
        <v>43</v>
      </c>
      <c r="K195" s="276" t="s">
        <v>43</v>
      </c>
      <c r="L195" s="275" t="s">
        <v>43</v>
      </c>
      <c r="M195" s="276" t="s">
        <v>43</v>
      </c>
      <c r="N195" s="277" t="s">
        <v>50</v>
      </c>
      <c r="O195" s="278">
        <f>SUM(O193:O194)</f>
        <v>8095</v>
      </c>
    </row>
    <row r="196" spans="1:15" s="2" customFormat="1" ht="24" customHeight="1" x14ac:dyDescent="0.2">
      <c r="A196" s="531"/>
      <c r="B196" s="577">
        <v>1</v>
      </c>
      <c r="C196" s="505" t="s">
        <v>115</v>
      </c>
      <c r="D196" s="439" t="s">
        <v>5</v>
      </c>
      <c r="E196" s="440">
        <v>1</v>
      </c>
      <c r="F196" s="441" t="s">
        <v>8</v>
      </c>
      <c r="G196" s="441" t="s">
        <v>16</v>
      </c>
      <c r="H196" s="441" t="s">
        <v>31</v>
      </c>
      <c r="I196" s="440">
        <v>10</v>
      </c>
      <c r="J196" s="442">
        <f>AVERAGE(J52,J124)</f>
        <v>64.5</v>
      </c>
      <c r="K196" s="442">
        <f>J196*I196</f>
        <v>645</v>
      </c>
      <c r="L196" s="440">
        <v>880</v>
      </c>
      <c r="M196" s="442">
        <f>AVERAGE(M52,M124)</f>
        <v>1.5</v>
      </c>
      <c r="N196" s="442">
        <f>M196*L196</f>
        <v>1320</v>
      </c>
      <c r="O196" s="443">
        <f>N196+K196</f>
        <v>1965</v>
      </c>
    </row>
    <row r="197" spans="1:15" s="2" customFormat="1" ht="24" customHeight="1" x14ac:dyDescent="0.2">
      <c r="A197" s="531"/>
      <c r="B197" s="577"/>
      <c r="C197" s="506"/>
      <c r="D197" s="444" t="s">
        <v>5</v>
      </c>
      <c r="E197" s="445">
        <v>1</v>
      </c>
      <c r="F197" s="446" t="s">
        <v>8</v>
      </c>
      <c r="G197" s="446" t="s">
        <v>16</v>
      </c>
      <c r="H197" s="446" t="s">
        <v>31</v>
      </c>
      <c r="I197" s="445">
        <v>10</v>
      </c>
      <c r="J197" s="442">
        <f t="shared" ref="J197:J201" si="88">AVERAGE(J53,J125)</f>
        <v>64.5</v>
      </c>
      <c r="K197" s="447">
        <f t="shared" ref="K197:K201" si="89">J197*I197</f>
        <v>645</v>
      </c>
      <c r="L197" s="445">
        <v>880</v>
      </c>
      <c r="M197" s="442">
        <f t="shared" ref="M197:M201" si="90">AVERAGE(M53,M125)</f>
        <v>1.5</v>
      </c>
      <c r="N197" s="447">
        <f t="shared" ref="N197:N201" si="91">M197*L197</f>
        <v>1320</v>
      </c>
      <c r="O197" s="448">
        <f t="shared" ref="O197:O201" si="92">N197+K197</f>
        <v>1965</v>
      </c>
    </row>
    <row r="198" spans="1:15" s="2" customFormat="1" ht="24" customHeight="1" x14ac:dyDescent="0.2">
      <c r="A198" s="531"/>
      <c r="B198" s="577"/>
      <c r="C198" s="506"/>
      <c r="D198" s="444" t="s">
        <v>5</v>
      </c>
      <c r="E198" s="445">
        <v>1</v>
      </c>
      <c r="F198" s="446" t="s">
        <v>8</v>
      </c>
      <c r="G198" s="446" t="s">
        <v>16</v>
      </c>
      <c r="H198" s="446" t="s">
        <v>31</v>
      </c>
      <c r="I198" s="445">
        <v>10</v>
      </c>
      <c r="J198" s="442">
        <f t="shared" si="88"/>
        <v>64.5</v>
      </c>
      <c r="K198" s="447">
        <f t="shared" si="89"/>
        <v>645</v>
      </c>
      <c r="L198" s="445">
        <v>880</v>
      </c>
      <c r="M198" s="442">
        <f t="shared" si="90"/>
        <v>1.5</v>
      </c>
      <c r="N198" s="447">
        <f t="shared" si="91"/>
        <v>1320</v>
      </c>
      <c r="O198" s="448">
        <f t="shared" si="92"/>
        <v>1965</v>
      </c>
    </row>
    <row r="199" spans="1:15" s="2" customFormat="1" ht="24" customHeight="1" x14ac:dyDescent="0.2">
      <c r="A199" s="531"/>
      <c r="B199" s="577"/>
      <c r="C199" s="506"/>
      <c r="D199" s="444" t="s">
        <v>5</v>
      </c>
      <c r="E199" s="445">
        <v>1</v>
      </c>
      <c r="F199" s="446" t="s">
        <v>8</v>
      </c>
      <c r="G199" s="446" t="s">
        <v>16</v>
      </c>
      <c r="H199" s="446" t="s">
        <v>31</v>
      </c>
      <c r="I199" s="445">
        <v>10</v>
      </c>
      <c r="J199" s="442">
        <f t="shared" si="88"/>
        <v>64.5</v>
      </c>
      <c r="K199" s="447">
        <f t="shared" si="89"/>
        <v>645</v>
      </c>
      <c r="L199" s="445">
        <v>880</v>
      </c>
      <c r="M199" s="442">
        <f t="shared" si="90"/>
        <v>1.5</v>
      </c>
      <c r="N199" s="447">
        <f t="shared" si="91"/>
        <v>1320</v>
      </c>
      <c r="O199" s="448">
        <f t="shared" si="92"/>
        <v>1965</v>
      </c>
    </row>
    <row r="200" spans="1:15" s="2" customFormat="1" ht="24" customHeight="1" x14ac:dyDescent="0.2">
      <c r="A200" s="531"/>
      <c r="B200" s="577"/>
      <c r="C200" s="506"/>
      <c r="D200" s="444" t="s">
        <v>5</v>
      </c>
      <c r="E200" s="445">
        <v>1</v>
      </c>
      <c r="F200" s="446" t="s">
        <v>8</v>
      </c>
      <c r="G200" s="446" t="s">
        <v>16</v>
      </c>
      <c r="H200" s="446" t="s">
        <v>31</v>
      </c>
      <c r="I200" s="445">
        <v>10</v>
      </c>
      <c r="J200" s="442">
        <f t="shared" si="88"/>
        <v>64.5</v>
      </c>
      <c r="K200" s="447">
        <f t="shared" si="89"/>
        <v>645</v>
      </c>
      <c r="L200" s="445">
        <v>880</v>
      </c>
      <c r="M200" s="442">
        <f t="shared" si="90"/>
        <v>1.5</v>
      </c>
      <c r="N200" s="447">
        <f t="shared" si="91"/>
        <v>1320</v>
      </c>
      <c r="O200" s="448">
        <f t="shared" si="92"/>
        <v>1965</v>
      </c>
    </row>
    <row r="201" spans="1:15" s="2" customFormat="1" ht="24" customHeight="1" thickBot="1" x14ac:dyDescent="0.25">
      <c r="A201" s="531"/>
      <c r="B201" s="577"/>
      <c r="C201" s="506"/>
      <c r="D201" s="449" t="s">
        <v>5</v>
      </c>
      <c r="E201" s="450">
        <v>1</v>
      </c>
      <c r="F201" s="451" t="s">
        <v>8</v>
      </c>
      <c r="G201" s="451" t="s">
        <v>16</v>
      </c>
      <c r="H201" s="451" t="s">
        <v>31</v>
      </c>
      <c r="I201" s="450">
        <v>10</v>
      </c>
      <c r="J201" s="442">
        <f t="shared" si="88"/>
        <v>64.5</v>
      </c>
      <c r="K201" s="452">
        <f t="shared" si="89"/>
        <v>645</v>
      </c>
      <c r="L201" s="450">
        <v>880</v>
      </c>
      <c r="M201" s="442">
        <f t="shared" si="90"/>
        <v>1.5</v>
      </c>
      <c r="N201" s="452">
        <f t="shared" si="91"/>
        <v>1320</v>
      </c>
      <c r="O201" s="453">
        <f t="shared" si="92"/>
        <v>1965</v>
      </c>
    </row>
    <row r="202" spans="1:15" s="2" customFormat="1" ht="24" customHeight="1" thickBot="1" x14ac:dyDescent="0.25">
      <c r="A202" s="531"/>
      <c r="B202" s="577"/>
      <c r="C202" s="506"/>
      <c r="D202" s="508" t="s">
        <v>21</v>
      </c>
      <c r="E202" s="509"/>
      <c r="F202" s="509"/>
      <c r="G202" s="509"/>
      <c r="H202" s="509"/>
      <c r="I202" s="454">
        <f>SUM(I196:I201)</f>
        <v>60</v>
      </c>
      <c r="J202" s="455" t="s">
        <v>43</v>
      </c>
      <c r="K202" s="455" t="s">
        <v>43</v>
      </c>
      <c r="L202" s="454" t="s">
        <v>43</v>
      </c>
      <c r="M202" s="455" t="s">
        <v>43</v>
      </c>
      <c r="N202" s="456" t="s">
        <v>50</v>
      </c>
      <c r="O202" s="457">
        <f>SUM(O196:O201)</f>
        <v>11790</v>
      </c>
    </row>
    <row r="203" spans="1:15" s="2" customFormat="1" ht="24" customHeight="1" x14ac:dyDescent="0.2">
      <c r="A203" s="531"/>
      <c r="B203" s="577"/>
      <c r="C203" s="506"/>
      <c r="D203" s="439" t="s">
        <v>5</v>
      </c>
      <c r="E203" s="440">
        <v>1</v>
      </c>
      <c r="F203" s="441" t="s">
        <v>8</v>
      </c>
      <c r="G203" s="441" t="s">
        <v>16</v>
      </c>
      <c r="H203" s="441" t="s">
        <v>31</v>
      </c>
      <c r="I203" s="440">
        <v>50</v>
      </c>
      <c r="J203" s="442">
        <f>AVERAGE(J59,J131)</f>
        <v>63.5</v>
      </c>
      <c r="K203" s="442">
        <f>J203*I203</f>
        <v>3175</v>
      </c>
      <c r="L203" s="440">
        <v>880</v>
      </c>
      <c r="M203" s="442">
        <f>AVERAGE(M59,M131)</f>
        <v>1.5</v>
      </c>
      <c r="N203" s="442">
        <f>M203*L203</f>
        <v>1320</v>
      </c>
      <c r="O203" s="443">
        <f>N203+K203</f>
        <v>4495</v>
      </c>
    </row>
    <row r="204" spans="1:15" s="2" customFormat="1" ht="24" customHeight="1" x14ac:dyDescent="0.2">
      <c r="A204" s="531"/>
      <c r="B204" s="577"/>
      <c r="C204" s="506"/>
      <c r="D204" s="444" t="s">
        <v>5</v>
      </c>
      <c r="E204" s="445">
        <v>1</v>
      </c>
      <c r="F204" s="446" t="s">
        <v>8</v>
      </c>
      <c r="G204" s="446" t="s">
        <v>16</v>
      </c>
      <c r="H204" s="446" t="s">
        <v>31</v>
      </c>
      <c r="I204" s="445">
        <v>50</v>
      </c>
      <c r="J204" s="442">
        <f t="shared" ref="J204:J205" si="93">AVERAGE(J60,J132)</f>
        <v>63.5</v>
      </c>
      <c r="K204" s="447">
        <f t="shared" ref="K204:K205" si="94">J204*I204</f>
        <v>3175</v>
      </c>
      <c r="L204" s="445">
        <v>880</v>
      </c>
      <c r="M204" s="442">
        <f t="shared" ref="M204:M205" si="95">AVERAGE(M60,M132)</f>
        <v>1.5</v>
      </c>
      <c r="N204" s="447">
        <f t="shared" ref="N204:N205" si="96">M204*L204</f>
        <v>1320</v>
      </c>
      <c r="O204" s="448">
        <f t="shared" ref="O204:O205" si="97">N204+K204</f>
        <v>4495</v>
      </c>
    </row>
    <row r="205" spans="1:15" s="2" customFormat="1" ht="24" customHeight="1" thickBot="1" x14ac:dyDescent="0.25">
      <c r="A205" s="531"/>
      <c r="B205" s="577"/>
      <c r="C205" s="506"/>
      <c r="D205" s="449" t="s">
        <v>5</v>
      </c>
      <c r="E205" s="450">
        <v>1</v>
      </c>
      <c r="F205" s="451" t="s">
        <v>8</v>
      </c>
      <c r="G205" s="451" t="s">
        <v>16</v>
      </c>
      <c r="H205" s="451" t="s">
        <v>31</v>
      </c>
      <c r="I205" s="450">
        <v>50</v>
      </c>
      <c r="J205" s="442">
        <f t="shared" si="93"/>
        <v>63.5</v>
      </c>
      <c r="K205" s="452">
        <f t="shared" si="94"/>
        <v>3175</v>
      </c>
      <c r="L205" s="450">
        <v>880</v>
      </c>
      <c r="M205" s="442">
        <f t="shared" si="95"/>
        <v>1.5</v>
      </c>
      <c r="N205" s="452">
        <f t="shared" si="96"/>
        <v>1320</v>
      </c>
      <c r="O205" s="453">
        <f t="shared" si="97"/>
        <v>4495</v>
      </c>
    </row>
    <row r="206" spans="1:15" s="2" customFormat="1" ht="24" customHeight="1" thickBot="1" x14ac:dyDescent="0.25">
      <c r="A206" s="531"/>
      <c r="B206" s="577"/>
      <c r="C206" s="506"/>
      <c r="D206" s="508" t="s">
        <v>21</v>
      </c>
      <c r="E206" s="509"/>
      <c r="F206" s="509"/>
      <c r="G206" s="509"/>
      <c r="H206" s="509"/>
      <c r="I206" s="454">
        <f>SUM(I203:I205)</f>
        <v>150</v>
      </c>
      <c r="J206" s="455" t="s">
        <v>43</v>
      </c>
      <c r="K206" s="455" t="s">
        <v>43</v>
      </c>
      <c r="L206" s="454" t="s">
        <v>43</v>
      </c>
      <c r="M206" s="455" t="s">
        <v>43</v>
      </c>
      <c r="N206" s="456" t="s">
        <v>50</v>
      </c>
      <c r="O206" s="457">
        <f>SUM(O203:O205)</f>
        <v>13485</v>
      </c>
    </row>
    <row r="207" spans="1:15" s="2" customFormat="1" ht="24" customHeight="1" x14ac:dyDescent="0.2">
      <c r="A207" s="531"/>
      <c r="B207" s="577"/>
      <c r="C207" s="506"/>
      <c r="D207" s="439" t="s">
        <v>5</v>
      </c>
      <c r="E207" s="458">
        <v>1</v>
      </c>
      <c r="F207" s="441" t="s">
        <v>8</v>
      </c>
      <c r="G207" s="441" t="s">
        <v>15</v>
      </c>
      <c r="H207" s="441" t="s">
        <v>25</v>
      </c>
      <c r="I207" s="458">
        <v>50</v>
      </c>
      <c r="J207" s="442">
        <f>AVERAGE(J63,J135)</f>
        <v>91</v>
      </c>
      <c r="K207" s="442">
        <f>J207*I207</f>
        <v>4550</v>
      </c>
      <c r="L207" s="458">
        <v>880</v>
      </c>
      <c r="M207" s="442">
        <f>AVERAGE(M63,M135)</f>
        <v>1.5</v>
      </c>
      <c r="N207" s="442">
        <f>M207*L207</f>
        <v>1320</v>
      </c>
      <c r="O207" s="443">
        <f>N207+K207</f>
        <v>5870</v>
      </c>
    </row>
    <row r="208" spans="1:15" s="2" customFormat="1" ht="24" customHeight="1" thickBot="1" x14ac:dyDescent="0.25">
      <c r="A208" s="531"/>
      <c r="B208" s="577"/>
      <c r="C208" s="506"/>
      <c r="D208" s="449" t="s">
        <v>5</v>
      </c>
      <c r="E208" s="459">
        <v>1</v>
      </c>
      <c r="F208" s="451" t="s">
        <v>8</v>
      </c>
      <c r="G208" s="451" t="s">
        <v>15</v>
      </c>
      <c r="H208" s="451" t="s">
        <v>25</v>
      </c>
      <c r="I208" s="459">
        <v>20</v>
      </c>
      <c r="J208" s="442">
        <f>AVERAGE(J64,J136)</f>
        <v>91</v>
      </c>
      <c r="K208" s="452">
        <f>J208*I208</f>
        <v>1820</v>
      </c>
      <c r="L208" s="459">
        <v>880</v>
      </c>
      <c r="M208" s="442">
        <f>AVERAGE(M64,M136)</f>
        <v>1.5</v>
      </c>
      <c r="N208" s="452">
        <f>M208*L208</f>
        <v>1320</v>
      </c>
      <c r="O208" s="453">
        <f>N208+K208</f>
        <v>3140</v>
      </c>
    </row>
    <row r="209" spans="1:15" s="2" customFormat="1" ht="24" customHeight="1" thickBot="1" x14ac:dyDescent="0.25">
      <c r="A209" s="532"/>
      <c r="B209" s="578"/>
      <c r="C209" s="507"/>
      <c r="D209" s="508" t="s">
        <v>33</v>
      </c>
      <c r="E209" s="509"/>
      <c r="F209" s="509"/>
      <c r="G209" s="509"/>
      <c r="H209" s="509"/>
      <c r="I209" s="454">
        <f>SUM(I207:I208)</f>
        <v>70</v>
      </c>
      <c r="J209" s="455" t="s">
        <v>43</v>
      </c>
      <c r="K209" s="455" t="s">
        <v>43</v>
      </c>
      <c r="L209" s="454" t="s">
        <v>43</v>
      </c>
      <c r="M209" s="455" t="s">
        <v>43</v>
      </c>
      <c r="N209" s="456" t="s">
        <v>50</v>
      </c>
      <c r="O209" s="457">
        <f>SUM(O207:O208)</f>
        <v>9010</v>
      </c>
    </row>
    <row r="210" spans="1:15" s="2" customFormat="1" ht="24" customHeight="1" thickBot="1" x14ac:dyDescent="0.25">
      <c r="A210" s="625" t="s">
        <v>120</v>
      </c>
      <c r="B210" s="626"/>
      <c r="C210" s="626"/>
      <c r="D210" s="626"/>
      <c r="E210" s="626"/>
      <c r="F210" s="626"/>
      <c r="G210" s="626"/>
      <c r="H210" s="626"/>
      <c r="I210" s="626"/>
      <c r="J210" s="626"/>
      <c r="K210" s="626"/>
      <c r="L210" s="626"/>
      <c r="M210" s="626"/>
      <c r="N210" s="626"/>
      <c r="O210" s="494">
        <f>SUM(O202,O206,O209)</f>
        <v>34285</v>
      </c>
    </row>
    <row r="211" spans="1:15" ht="24" hidden="1" customHeight="1" x14ac:dyDescent="0.2">
      <c r="A211" s="526" t="s">
        <v>75</v>
      </c>
      <c r="B211" s="500">
        <v>2</v>
      </c>
      <c r="C211" s="502" t="s">
        <v>53</v>
      </c>
      <c r="D211" s="168" t="s">
        <v>5</v>
      </c>
      <c r="E211" s="71">
        <v>1</v>
      </c>
      <c r="F211" s="70" t="s">
        <v>8</v>
      </c>
      <c r="G211" s="70" t="s">
        <v>14</v>
      </c>
      <c r="H211" s="70" t="s">
        <v>24</v>
      </c>
      <c r="I211" s="71">
        <v>15</v>
      </c>
      <c r="J211" s="72">
        <v>64</v>
      </c>
      <c r="K211" s="72">
        <f>J211*I211</f>
        <v>960</v>
      </c>
      <c r="L211" s="71">
        <v>0</v>
      </c>
      <c r="M211" s="72"/>
      <c r="N211" s="72">
        <f>M211*L211</f>
        <v>0</v>
      </c>
      <c r="O211" s="73">
        <f>N211+K211</f>
        <v>960</v>
      </c>
    </row>
    <row r="212" spans="1:15" s="2" customFormat="1" ht="24" hidden="1" customHeight="1" x14ac:dyDescent="0.2">
      <c r="A212" s="527"/>
      <c r="B212" s="501"/>
      <c r="C212" s="503"/>
      <c r="D212" s="169" t="s">
        <v>5</v>
      </c>
      <c r="E212" s="9">
        <v>1</v>
      </c>
      <c r="F212" s="8" t="s">
        <v>8</v>
      </c>
      <c r="G212" s="8" t="s">
        <v>14</v>
      </c>
      <c r="H212" s="8" t="s">
        <v>24</v>
      </c>
      <c r="I212" s="9">
        <v>15</v>
      </c>
      <c r="J212" s="10">
        <v>64</v>
      </c>
      <c r="K212" s="10">
        <f t="shared" ref="K212:K213" si="98">J212*I212</f>
        <v>960</v>
      </c>
      <c r="L212" s="9">
        <v>0</v>
      </c>
      <c r="M212" s="10"/>
      <c r="N212" s="10">
        <f t="shared" ref="N212:N213" si="99">M212*L212</f>
        <v>0</v>
      </c>
      <c r="O212" s="50">
        <f t="shared" ref="O212:O213" si="100">N212+K212</f>
        <v>960</v>
      </c>
    </row>
    <row r="213" spans="1:15" ht="24" hidden="1" customHeight="1" thickBot="1" x14ac:dyDescent="0.25">
      <c r="A213" s="527"/>
      <c r="B213" s="501"/>
      <c r="C213" s="503"/>
      <c r="D213" s="170" t="s">
        <v>5</v>
      </c>
      <c r="E213" s="100">
        <v>1</v>
      </c>
      <c r="F213" s="166" t="s">
        <v>8</v>
      </c>
      <c r="G213" s="166" t="s">
        <v>14</v>
      </c>
      <c r="H213" s="166" t="s">
        <v>24</v>
      </c>
      <c r="I213" s="100">
        <v>15</v>
      </c>
      <c r="J213" s="99">
        <v>64</v>
      </c>
      <c r="K213" s="99">
        <f t="shared" si="98"/>
        <v>960</v>
      </c>
      <c r="L213" s="100">
        <v>0</v>
      </c>
      <c r="M213" s="99"/>
      <c r="N213" s="99">
        <f t="shared" si="99"/>
        <v>0</v>
      </c>
      <c r="O213" s="101">
        <f t="shared" si="100"/>
        <v>960</v>
      </c>
    </row>
    <row r="214" spans="1:15" ht="24" hidden="1" customHeight="1" thickBot="1" x14ac:dyDescent="0.25">
      <c r="A214" s="527"/>
      <c r="B214" s="501"/>
      <c r="C214" s="503"/>
      <c r="D214" s="497" t="s">
        <v>22</v>
      </c>
      <c r="E214" s="499"/>
      <c r="F214" s="499"/>
      <c r="G214" s="499"/>
      <c r="H214" s="499"/>
      <c r="I214" s="108">
        <f>SUM(I211:I213)</f>
        <v>45</v>
      </c>
      <c r="J214" s="107" t="s">
        <v>43</v>
      </c>
      <c r="K214" s="107" t="s">
        <v>43</v>
      </c>
      <c r="L214" s="108" t="s">
        <v>43</v>
      </c>
      <c r="M214" s="107" t="s">
        <v>43</v>
      </c>
      <c r="N214" s="109" t="s">
        <v>50</v>
      </c>
      <c r="O214" s="110">
        <f>SUM(O211:O213)</f>
        <v>2880</v>
      </c>
    </row>
    <row r="215" spans="1:15" ht="24" hidden="1" customHeight="1" x14ac:dyDescent="0.2">
      <c r="A215" s="527"/>
      <c r="B215" s="501"/>
      <c r="C215" s="503"/>
      <c r="D215" s="171" t="s">
        <v>5</v>
      </c>
      <c r="E215" s="59">
        <v>1</v>
      </c>
      <c r="F215" s="58" t="s">
        <v>8</v>
      </c>
      <c r="G215" s="58" t="s">
        <v>14</v>
      </c>
      <c r="H215" s="58" t="s">
        <v>24</v>
      </c>
      <c r="I215" s="59">
        <v>25</v>
      </c>
      <c r="J215" s="60">
        <v>64</v>
      </c>
      <c r="K215" s="60">
        <f>J215*I215</f>
        <v>1600</v>
      </c>
      <c r="L215" s="59">
        <v>0</v>
      </c>
      <c r="M215" s="60"/>
      <c r="N215" s="60">
        <f>M215*L215</f>
        <v>0</v>
      </c>
      <c r="O215" s="61">
        <f>N215+K215</f>
        <v>1600</v>
      </c>
    </row>
    <row r="216" spans="1:15" s="2" customFormat="1" ht="24" hidden="1" customHeight="1" x14ac:dyDescent="0.2">
      <c r="A216" s="527"/>
      <c r="B216" s="501"/>
      <c r="C216" s="503"/>
      <c r="D216" s="169" t="s">
        <v>5</v>
      </c>
      <c r="E216" s="9">
        <v>1</v>
      </c>
      <c r="F216" s="8" t="s">
        <v>8</v>
      </c>
      <c r="G216" s="8" t="s">
        <v>14</v>
      </c>
      <c r="H216" s="8" t="s">
        <v>24</v>
      </c>
      <c r="I216" s="9">
        <v>25</v>
      </c>
      <c r="J216" s="10">
        <v>64</v>
      </c>
      <c r="K216" s="10">
        <f t="shared" ref="K216:K226" si="101">J216*I216</f>
        <v>1600</v>
      </c>
      <c r="L216" s="9">
        <v>0</v>
      </c>
      <c r="M216" s="10"/>
      <c r="N216" s="10">
        <f t="shared" ref="N216:N226" si="102">M216*L216</f>
        <v>0</v>
      </c>
      <c r="O216" s="50">
        <f t="shared" ref="O216:O226" si="103">N216+K216</f>
        <v>1600</v>
      </c>
    </row>
    <row r="217" spans="1:15" s="2" customFormat="1" ht="24" hidden="1" customHeight="1" x14ac:dyDescent="0.2">
      <c r="A217" s="527"/>
      <c r="B217" s="501"/>
      <c r="C217" s="503"/>
      <c r="D217" s="169" t="s">
        <v>5</v>
      </c>
      <c r="E217" s="9">
        <v>1</v>
      </c>
      <c r="F217" s="8" t="s">
        <v>8</v>
      </c>
      <c r="G217" s="8" t="s">
        <v>14</v>
      </c>
      <c r="H217" s="8" t="s">
        <v>24</v>
      </c>
      <c r="I217" s="9">
        <v>25</v>
      </c>
      <c r="J217" s="10">
        <v>64</v>
      </c>
      <c r="K217" s="10">
        <f t="shared" si="101"/>
        <v>1600</v>
      </c>
      <c r="L217" s="9">
        <v>0</v>
      </c>
      <c r="M217" s="10"/>
      <c r="N217" s="10">
        <f t="shared" si="102"/>
        <v>0</v>
      </c>
      <c r="O217" s="50">
        <f t="shared" si="103"/>
        <v>1600</v>
      </c>
    </row>
    <row r="218" spans="1:15" s="2" customFormat="1" ht="24" hidden="1" customHeight="1" x14ac:dyDescent="0.2">
      <c r="A218" s="527"/>
      <c r="B218" s="501"/>
      <c r="C218" s="503"/>
      <c r="D218" s="169" t="s">
        <v>5</v>
      </c>
      <c r="E218" s="9">
        <v>1</v>
      </c>
      <c r="F218" s="8" t="s">
        <v>8</v>
      </c>
      <c r="G218" s="8" t="s">
        <v>14</v>
      </c>
      <c r="H218" s="8" t="s">
        <v>24</v>
      </c>
      <c r="I218" s="9">
        <v>25</v>
      </c>
      <c r="J218" s="10">
        <v>64</v>
      </c>
      <c r="K218" s="10">
        <f t="shared" si="101"/>
        <v>1600</v>
      </c>
      <c r="L218" s="9">
        <v>0</v>
      </c>
      <c r="M218" s="10"/>
      <c r="N218" s="10">
        <f t="shared" si="102"/>
        <v>0</v>
      </c>
      <c r="O218" s="50">
        <f t="shared" si="103"/>
        <v>1600</v>
      </c>
    </row>
    <row r="219" spans="1:15" s="2" customFormat="1" ht="24" hidden="1" customHeight="1" x14ac:dyDescent="0.2">
      <c r="A219" s="527"/>
      <c r="B219" s="501"/>
      <c r="C219" s="503"/>
      <c r="D219" s="169" t="s">
        <v>5</v>
      </c>
      <c r="E219" s="9">
        <v>1</v>
      </c>
      <c r="F219" s="8" t="s">
        <v>8</v>
      </c>
      <c r="G219" s="8" t="s">
        <v>14</v>
      </c>
      <c r="H219" s="8" t="s">
        <v>24</v>
      </c>
      <c r="I219" s="9">
        <v>25</v>
      </c>
      <c r="J219" s="10">
        <v>64</v>
      </c>
      <c r="K219" s="10">
        <f t="shared" si="101"/>
        <v>1600</v>
      </c>
      <c r="L219" s="9">
        <v>0</v>
      </c>
      <c r="M219" s="10"/>
      <c r="N219" s="10">
        <f t="shared" si="102"/>
        <v>0</v>
      </c>
      <c r="O219" s="50">
        <f t="shared" si="103"/>
        <v>1600</v>
      </c>
    </row>
    <row r="220" spans="1:15" ht="24" hidden="1" customHeight="1" x14ac:dyDescent="0.2">
      <c r="A220" s="527"/>
      <c r="B220" s="501"/>
      <c r="C220" s="503"/>
      <c r="D220" s="169" t="s">
        <v>5</v>
      </c>
      <c r="E220" s="9">
        <v>1</v>
      </c>
      <c r="F220" s="8" t="s">
        <v>8</v>
      </c>
      <c r="G220" s="8" t="s">
        <v>14</v>
      </c>
      <c r="H220" s="8" t="s">
        <v>24</v>
      </c>
      <c r="I220" s="9">
        <v>25</v>
      </c>
      <c r="J220" s="10">
        <v>64</v>
      </c>
      <c r="K220" s="10">
        <f t="shared" si="101"/>
        <v>1600</v>
      </c>
      <c r="L220" s="9">
        <v>0</v>
      </c>
      <c r="M220" s="10"/>
      <c r="N220" s="10">
        <f t="shared" si="102"/>
        <v>0</v>
      </c>
      <c r="O220" s="50">
        <f t="shared" si="103"/>
        <v>1600</v>
      </c>
    </row>
    <row r="221" spans="1:15" s="2" customFormat="1" ht="24" hidden="1" customHeight="1" x14ac:dyDescent="0.2">
      <c r="A221" s="527"/>
      <c r="B221" s="501"/>
      <c r="C221" s="503"/>
      <c r="D221" s="169" t="s">
        <v>5</v>
      </c>
      <c r="E221" s="9">
        <v>1</v>
      </c>
      <c r="F221" s="8" t="s">
        <v>8</v>
      </c>
      <c r="G221" s="8" t="s">
        <v>14</v>
      </c>
      <c r="H221" s="8" t="s">
        <v>24</v>
      </c>
      <c r="I221" s="9">
        <v>25</v>
      </c>
      <c r="J221" s="10">
        <v>64</v>
      </c>
      <c r="K221" s="10">
        <f t="shared" si="101"/>
        <v>1600</v>
      </c>
      <c r="L221" s="9">
        <v>0</v>
      </c>
      <c r="M221" s="10"/>
      <c r="N221" s="10">
        <f t="shared" si="102"/>
        <v>0</v>
      </c>
      <c r="O221" s="50">
        <f t="shared" si="103"/>
        <v>1600</v>
      </c>
    </row>
    <row r="222" spans="1:15" s="2" customFormat="1" ht="24" hidden="1" customHeight="1" x14ac:dyDescent="0.2">
      <c r="A222" s="527"/>
      <c r="B222" s="501"/>
      <c r="C222" s="503"/>
      <c r="D222" s="169" t="s">
        <v>5</v>
      </c>
      <c r="E222" s="9">
        <v>1</v>
      </c>
      <c r="F222" s="8" t="s">
        <v>8</v>
      </c>
      <c r="G222" s="8" t="s">
        <v>14</v>
      </c>
      <c r="H222" s="8" t="s">
        <v>24</v>
      </c>
      <c r="I222" s="9">
        <v>25</v>
      </c>
      <c r="J222" s="10">
        <v>64</v>
      </c>
      <c r="K222" s="10">
        <f t="shared" si="101"/>
        <v>1600</v>
      </c>
      <c r="L222" s="9">
        <v>0</v>
      </c>
      <c r="M222" s="10"/>
      <c r="N222" s="10">
        <f t="shared" si="102"/>
        <v>0</v>
      </c>
      <c r="O222" s="50">
        <f t="shared" si="103"/>
        <v>1600</v>
      </c>
    </row>
    <row r="223" spans="1:15" s="2" customFormat="1" ht="24" hidden="1" customHeight="1" x14ac:dyDescent="0.2">
      <c r="A223" s="527"/>
      <c r="B223" s="501"/>
      <c r="C223" s="503"/>
      <c r="D223" s="169" t="s">
        <v>5</v>
      </c>
      <c r="E223" s="9">
        <v>1</v>
      </c>
      <c r="F223" s="8" t="s">
        <v>8</v>
      </c>
      <c r="G223" s="8" t="s">
        <v>14</v>
      </c>
      <c r="H223" s="8" t="s">
        <v>24</v>
      </c>
      <c r="I223" s="9">
        <v>25</v>
      </c>
      <c r="J223" s="10">
        <v>64</v>
      </c>
      <c r="K223" s="10">
        <f t="shared" si="101"/>
        <v>1600</v>
      </c>
      <c r="L223" s="9">
        <v>0</v>
      </c>
      <c r="M223" s="10"/>
      <c r="N223" s="10">
        <f t="shared" si="102"/>
        <v>0</v>
      </c>
      <c r="O223" s="50">
        <f t="shared" si="103"/>
        <v>1600</v>
      </c>
    </row>
    <row r="224" spans="1:15" ht="24" hidden="1" customHeight="1" x14ac:dyDescent="0.2">
      <c r="A224" s="527"/>
      <c r="B224" s="501"/>
      <c r="C224" s="503"/>
      <c r="D224" s="169" t="s">
        <v>5</v>
      </c>
      <c r="E224" s="9">
        <v>1</v>
      </c>
      <c r="F224" s="8" t="s">
        <v>8</v>
      </c>
      <c r="G224" s="8" t="s">
        <v>14</v>
      </c>
      <c r="H224" s="8" t="s">
        <v>24</v>
      </c>
      <c r="I224" s="9">
        <v>25</v>
      </c>
      <c r="J224" s="10">
        <v>64</v>
      </c>
      <c r="K224" s="10">
        <f t="shared" si="101"/>
        <v>1600</v>
      </c>
      <c r="L224" s="9">
        <v>0</v>
      </c>
      <c r="M224" s="10"/>
      <c r="N224" s="10">
        <f t="shared" si="102"/>
        <v>0</v>
      </c>
      <c r="O224" s="50">
        <f t="shared" si="103"/>
        <v>1600</v>
      </c>
    </row>
    <row r="225" spans="1:15" s="2" customFormat="1" ht="24" hidden="1" customHeight="1" x14ac:dyDescent="0.2">
      <c r="A225" s="527"/>
      <c r="B225" s="501"/>
      <c r="C225" s="503"/>
      <c r="D225" s="169" t="s">
        <v>5</v>
      </c>
      <c r="E225" s="9">
        <v>1</v>
      </c>
      <c r="F225" s="8" t="s">
        <v>8</v>
      </c>
      <c r="G225" s="8" t="s">
        <v>14</v>
      </c>
      <c r="H225" s="8" t="s">
        <v>24</v>
      </c>
      <c r="I225" s="9">
        <v>25</v>
      </c>
      <c r="J225" s="10">
        <v>64</v>
      </c>
      <c r="K225" s="10">
        <f t="shared" si="101"/>
        <v>1600</v>
      </c>
      <c r="L225" s="9">
        <v>0</v>
      </c>
      <c r="M225" s="10"/>
      <c r="N225" s="10">
        <f t="shared" si="102"/>
        <v>0</v>
      </c>
      <c r="O225" s="50">
        <f t="shared" si="103"/>
        <v>1600</v>
      </c>
    </row>
    <row r="226" spans="1:15" s="2" customFormat="1" ht="24" hidden="1" customHeight="1" thickBot="1" x14ac:dyDescent="0.25">
      <c r="A226" s="527"/>
      <c r="B226" s="501"/>
      <c r="C226" s="503"/>
      <c r="D226" s="170" t="s">
        <v>5</v>
      </c>
      <c r="E226" s="100">
        <v>1</v>
      </c>
      <c r="F226" s="166" t="s">
        <v>8</v>
      </c>
      <c r="G226" s="166" t="s">
        <v>14</v>
      </c>
      <c r="H226" s="166" t="s">
        <v>24</v>
      </c>
      <c r="I226" s="100">
        <v>25</v>
      </c>
      <c r="J226" s="99">
        <v>64</v>
      </c>
      <c r="K226" s="99">
        <f t="shared" si="101"/>
        <v>1600</v>
      </c>
      <c r="L226" s="100">
        <v>0</v>
      </c>
      <c r="M226" s="99"/>
      <c r="N226" s="99">
        <f t="shared" si="102"/>
        <v>0</v>
      </c>
      <c r="O226" s="101">
        <f t="shared" si="103"/>
        <v>1600</v>
      </c>
    </row>
    <row r="227" spans="1:15" s="2" customFormat="1" ht="24" hidden="1" customHeight="1" thickBot="1" x14ac:dyDescent="0.25">
      <c r="A227" s="527"/>
      <c r="B227" s="501"/>
      <c r="C227" s="503"/>
      <c r="D227" s="497" t="s">
        <v>22</v>
      </c>
      <c r="E227" s="499"/>
      <c r="F227" s="499"/>
      <c r="G227" s="499"/>
      <c r="H227" s="499"/>
      <c r="I227" s="108">
        <f>SUM(I215:I226)</f>
        <v>300</v>
      </c>
      <c r="J227" s="107" t="s">
        <v>43</v>
      </c>
      <c r="K227" s="107" t="s">
        <v>43</v>
      </c>
      <c r="L227" s="108" t="s">
        <v>43</v>
      </c>
      <c r="M227" s="107" t="s">
        <v>43</v>
      </c>
      <c r="N227" s="109" t="s">
        <v>50</v>
      </c>
      <c r="O227" s="110">
        <f>SUM(O215:O226)</f>
        <v>19200</v>
      </c>
    </row>
    <row r="228" spans="1:15" s="2" customFormat="1" ht="24" hidden="1" customHeight="1" x14ac:dyDescent="0.2">
      <c r="A228" s="527"/>
      <c r="B228" s="501"/>
      <c r="C228" s="503"/>
      <c r="D228" s="171" t="s">
        <v>5</v>
      </c>
      <c r="E228" s="59">
        <v>1</v>
      </c>
      <c r="F228" s="58" t="s">
        <v>8</v>
      </c>
      <c r="G228" s="58" t="s">
        <v>17</v>
      </c>
      <c r="H228" s="58" t="s">
        <v>25</v>
      </c>
      <c r="I228" s="59">
        <v>60</v>
      </c>
      <c r="J228" s="60">
        <v>55</v>
      </c>
      <c r="K228" s="60">
        <f>J228*I228</f>
        <v>3300</v>
      </c>
      <c r="L228" s="59">
        <v>0</v>
      </c>
      <c r="M228" s="60"/>
      <c r="N228" s="60">
        <f>M228*L228</f>
        <v>0</v>
      </c>
      <c r="O228" s="61">
        <f>N228+K228</f>
        <v>3300</v>
      </c>
    </row>
    <row r="229" spans="1:15" s="2" customFormat="1" ht="24" hidden="1" customHeight="1" thickBot="1" x14ac:dyDescent="0.25">
      <c r="A229" s="527"/>
      <c r="B229" s="501"/>
      <c r="C229" s="503"/>
      <c r="D229" s="170" t="s">
        <v>5</v>
      </c>
      <c r="E229" s="100">
        <v>1</v>
      </c>
      <c r="F229" s="166" t="s">
        <v>8</v>
      </c>
      <c r="G229" s="166" t="s">
        <v>17</v>
      </c>
      <c r="H229" s="166" t="s">
        <v>25</v>
      </c>
      <c r="I229" s="100">
        <v>60</v>
      </c>
      <c r="J229" s="99">
        <v>55</v>
      </c>
      <c r="K229" s="99">
        <f>J229*I229</f>
        <v>3300</v>
      </c>
      <c r="L229" s="100">
        <v>0</v>
      </c>
      <c r="M229" s="99"/>
      <c r="N229" s="99">
        <f>M229*L229</f>
        <v>0</v>
      </c>
      <c r="O229" s="101">
        <f>N229+K229</f>
        <v>3300</v>
      </c>
    </row>
    <row r="230" spans="1:15" s="2" customFormat="1" ht="24" hidden="1" customHeight="1" thickBot="1" x14ac:dyDescent="0.25">
      <c r="A230" s="527"/>
      <c r="B230" s="501"/>
      <c r="C230" s="503"/>
      <c r="D230" s="497" t="s">
        <v>35</v>
      </c>
      <c r="E230" s="499"/>
      <c r="F230" s="499"/>
      <c r="G230" s="499"/>
      <c r="H230" s="499"/>
      <c r="I230" s="108">
        <f>SUM(I228:I229)</f>
        <v>120</v>
      </c>
      <c r="J230" s="107" t="s">
        <v>43</v>
      </c>
      <c r="K230" s="107" t="s">
        <v>43</v>
      </c>
      <c r="L230" s="108" t="s">
        <v>43</v>
      </c>
      <c r="M230" s="107" t="s">
        <v>43</v>
      </c>
      <c r="N230" s="109" t="s">
        <v>50</v>
      </c>
      <c r="O230" s="110">
        <f>SUM(O228:O229)</f>
        <v>6600</v>
      </c>
    </row>
    <row r="231" spans="1:15" s="2" customFormat="1" ht="24" hidden="1" customHeight="1" x14ac:dyDescent="0.2">
      <c r="A231" s="527"/>
      <c r="B231" s="501"/>
      <c r="C231" s="503"/>
      <c r="D231" s="171" t="s">
        <v>5</v>
      </c>
      <c r="E231" s="59">
        <v>1</v>
      </c>
      <c r="F231" s="58" t="s">
        <v>8</v>
      </c>
      <c r="G231" s="58" t="s">
        <v>18</v>
      </c>
      <c r="H231" s="58" t="s">
        <v>25</v>
      </c>
      <c r="I231" s="59">
        <v>60</v>
      </c>
      <c r="J231" s="60">
        <v>76</v>
      </c>
      <c r="K231" s="60">
        <f>J231*I231</f>
        <v>4560</v>
      </c>
      <c r="L231" s="59">
        <v>0</v>
      </c>
      <c r="M231" s="60"/>
      <c r="N231" s="60">
        <f>M231*L231</f>
        <v>0</v>
      </c>
      <c r="O231" s="61">
        <f>N231+K231</f>
        <v>4560</v>
      </c>
    </row>
    <row r="232" spans="1:15" s="2" customFormat="1" ht="24" hidden="1" customHeight="1" thickBot="1" x14ac:dyDescent="0.25">
      <c r="A232" s="527"/>
      <c r="B232" s="501"/>
      <c r="C232" s="503"/>
      <c r="D232" s="170" t="s">
        <v>5</v>
      </c>
      <c r="E232" s="100">
        <v>1</v>
      </c>
      <c r="F232" s="166" t="s">
        <v>8</v>
      </c>
      <c r="G232" s="166" t="s">
        <v>18</v>
      </c>
      <c r="H232" s="166" t="s">
        <v>25</v>
      </c>
      <c r="I232" s="100">
        <v>60</v>
      </c>
      <c r="J232" s="99">
        <v>76</v>
      </c>
      <c r="K232" s="99">
        <f>J232*I232</f>
        <v>4560</v>
      </c>
      <c r="L232" s="100">
        <v>0</v>
      </c>
      <c r="M232" s="99"/>
      <c r="N232" s="99">
        <f>M232*L232</f>
        <v>0</v>
      </c>
      <c r="O232" s="101">
        <f>N232+K232</f>
        <v>4560</v>
      </c>
    </row>
    <row r="233" spans="1:15" ht="24" hidden="1" customHeight="1" thickBot="1" x14ac:dyDescent="0.25">
      <c r="A233" s="527"/>
      <c r="B233" s="501"/>
      <c r="C233" s="504"/>
      <c r="D233" s="497" t="s">
        <v>34</v>
      </c>
      <c r="E233" s="499"/>
      <c r="F233" s="499"/>
      <c r="G233" s="499"/>
      <c r="H233" s="499"/>
      <c r="I233" s="108">
        <f>SUM(I231:I232)</f>
        <v>120</v>
      </c>
      <c r="J233" s="107" t="s">
        <v>43</v>
      </c>
      <c r="K233" s="107" t="s">
        <v>43</v>
      </c>
      <c r="L233" s="108" t="s">
        <v>43</v>
      </c>
      <c r="M233" s="107" t="s">
        <v>43</v>
      </c>
      <c r="N233" s="109" t="s">
        <v>50</v>
      </c>
      <c r="O233" s="110">
        <f>SUM(O231:O232)</f>
        <v>9120</v>
      </c>
    </row>
    <row r="234" spans="1:15" s="3" customFormat="1" ht="24" hidden="1" customHeight="1" x14ac:dyDescent="0.2">
      <c r="A234" s="527"/>
      <c r="B234" s="501">
        <v>2</v>
      </c>
      <c r="C234" s="502" t="s">
        <v>55</v>
      </c>
      <c r="D234" s="171" t="s">
        <v>5</v>
      </c>
      <c r="E234" s="59">
        <v>1</v>
      </c>
      <c r="F234" s="58" t="s">
        <v>8</v>
      </c>
      <c r="G234" s="58" t="s">
        <v>14</v>
      </c>
      <c r="H234" s="58" t="s">
        <v>24</v>
      </c>
      <c r="I234" s="59">
        <v>15</v>
      </c>
      <c r="J234" s="60">
        <v>52</v>
      </c>
      <c r="K234" s="60">
        <f>J234*I234</f>
        <v>780</v>
      </c>
      <c r="L234" s="59">
        <v>336</v>
      </c>
      <c r="M234" s="60">
        <v>1.2</v>
      </c>
      <c r="N234" s="60">
        <f>M234*L234</f>
        <v>403.2</v>
      </c>
      <c r="O234" s="61">
        <f>N234+K234</f>
        <v>1183.2</v>
      </c>
    </row>
    <row r="235" spans="1:15" s="3" customFormat="1" ht="24" hidden="1" customHeight="1" x14ac:dyDescent="0.2">
      <c r="A235" s="527"/>
      <c r="B235" s="501"/>
      <c r="C235" s="503"/>
      <c r="D235" s="169" t="s">
        <v>5</v>
      </c>
      <c r="E235" s="9">
        <v>1</v>
      </c>
      <c r="F235" s="8" t="s">
        <v>8</v>
      </c>
      <c r="G235" s="8" t="s">
        <v>14</v>
      </c>
      <c r="H235" s="8" t="s">
        <v>24</v>
      </c>
      <c r="I235" s="9">
        <v>15</v>
      </c>
      <c r="J235" s="10">
        <v>52</v>
      </c>
      <c r="K235" s="10">
        <f t="shared" ref="K235:K236" si="104">J235*I235</f>
        <v>780</v>
      </c>
      <c r="L235" s="9">
        <v>336</v>
      </c>
      <c r="M235" s="10">
        <v>1.2</v>
      </c>
      <c r="N235" s="10">
        <f t="shared" ref="N235:N236" si="105">M235*L235</f>
        <v>403.2</v>
      </c>
      <c r="O235" s="50">
        <f t="shared" ref="O235:O236" si="106">N235+K235</f>
        <v>1183.2</v>
      </c>
    </row>
    <row r="236" spans="1:15" s="3" customFormat="1" ht="24" hidden="1" customHeight="1" thickBot="1" x14ac:dyDescent="0.25">
      <c r="A236" s="527"/>
      <c r="B236" s="501"/>
      <c r="C236" s="503"/>
      <c r="D236" s="170" t="s">
        <v>5</v>
      </c>
      <c r="E236" s="100">
        <v>1</v>
      </c>
      <c r="F236" s="166" t="s">
        <v>8</v>
      </c>
      <c r="G236" s="166" t="s">
        <v>14</v>
      </c>
      <c r="H236" s="166" t="s">
        <v>24</v>
      </c>
      <c r="I236" s="100">
        <v>15</v>
      </c>
      <c r="J236" s="99">
        <v>52</v>
      </c>
      <c r="K236" s="99">
        <f t="shared" si="104"/>
        <v>780</v>
      </c>
      <c r="L236" s="100">
        <v>336</v>
      </c>
      <c r="M236" s="99">
        <v>1.2</v>
      </c>
      <c r="N236" s="99">
        <f t="shared" si="105"/>
        <v>403.2</v>
      </c>
      <c r="O236" s="101">
        <f t="shared" si="106"/>
        <v>1183.2</v>
      </c>
    </row>
    <row r="237" spans="1:15" s="3" customFormat="1" ht="24" hidden="1" customHeight="1" thickBot="1" x14ac:dyDescent="0.25">
      <c r="A237" s="527"/>
      <c r="B237" s="501"/>
      <c r="C237" s="503"/>
      <c r="D237" s="497" t="s">
        <v>22</v>
      </c>
      <c r="E237" s="499"/>
      <c r="F237" s="499"/>
      <c r="G237" s="499"/>
      <c r="H237" s="499"/>
      <c r="I237" s="108">
        <f>SUM(I234:I236)</f>
        <v>45</v>
      </c>
      <c r="J237" s="107" t="s">
        <v>43</v>
      </c>
      <c r="K237" s="107" t="s">
        <v>43</v>
      </c>
      <c r="L237" s="108" t="s">
        <v>43</v>
      </c>
      <c r="M237" s="107" t="s">
        <v>43</v>
      </c>
      <c r="N237" s="109" t="s">
        <v>50</v>
      </c>
      <c r="O237" s="110">
        <f>SUM(O234:O236)</f>
        <v>3549.6000000000004</v>
      </c>
    </row>
    <row r="238" spans="1:15" s="3" customFormat="1" ht="24" hidden="1" customHeight="1" x14ac:dyDescent="0.2">
      <c r="A238" s="527"/>
      <c r="B238" s="501"/>
      <c r="C238" s="503"/>
      <c r="D238" s="171" t="s">
        <v>5</v>
      </c>
      <c r="E238" s="59">
        <v>1</v>
      </c>
      <c r="F238" s="58" t="s">
        <v>8</v>
      </c>
      <c r="G238" s="58" t="s">
        <v>14</v>
      </c>
      <c r="H238" s="58" t="s">
        <v>24</v>
      </c>
      <c r="I238" s="59">
        <v>25</v>
      </c>
      <c r="J238" s="60">
        <v>47</v>
      </c>
      <c r="K238" s="60">
        <f>J238*I238</f>
        <v>1175</v>
      </c>
      <c r="L238" s="59">
        <v>336</v>
      </c>
      <c r="M238" s="60">
        <v>1.2</v>
      </c>
      <c r="N238" s="60">
        <f>M238*L238</f>
        <v>403.2</v>
      </c>
      <c r="O238" s="61">
        <f>N238+K238</f>
        <v>1578.2</v>
      </c>
    </row>
    <row r="239" spans="1:15" s="3" customFormat="1" ht="24" hidden="1" customHeight="1" x14ac:dyDescent="0.2">
      <c r="A239" s="527"/>
      <c r="B239" s="501"/>
      <c r="C239" s="503"/>
      <c r="D239" s="169" t="s">
        <v>5</v>
      </c>
      <c r="E239" s="9">
        <v>1</v>
      </c>
      <c r="F239" s="8" t="s">
        <v>8</v>
      </c>
      <c r="G239" s="8" t="s">
        <v>14</v>
      </c>
      <c r="H239" s="8" t="s">
        <v>24</v>
      </c>
      <c r="I239" s="9">
        <v>25</v>
      </c>
      <c r="J239" s="10">
        <v>47</v>
      </c>
      <c r="K239" s="10">
        <f t="shared" ref="K239:K249" si="107">J239*I239</f>
        <v>1175</v>
      </c>
      <c r="L239" s="9">
        <v>336</v>
      </c>
      <c r="M239" s="10">
        <v>1.2</v>
      </c>
      <c r="N239" s="10">
        <f t="shared" ref="N239:N249" si="108">M239*L239</f>
        <v>403.2</v>
      </c>
      <c r="O239" s="50">
        <f t="shared" ref="O239:O249" si="109">N239+K239</f>
        <v>1578.2</v>
      </c>
    </row>
    <row r="240" spans="1:15" s="3" customFormat="1" ht="24" hidden="1" customHeight="1" x14ac:dyDescent="0.2">
      <c r="A240" s="527"/>
      <c r="B240" s="501"/>
      <c r="C240" s="503"/>
      <c r="D240" s="169" t="s">
        <v>5</v>
      </c>
      <c r="E240" s="9">
        <v>1</v>
      </c>
      <c r="F240" s="8" t="s">
        <v>8</v>
      </c>
      <c r="G240" s="8" t="s">
        <v>14</v>
      </c>
      <c r="H240" s="8" t="s">
        <v>24</v>
      </c>
      <c r="I240" s="9">
        <v>25</v>
      </c>
      <c r="J240" s="10">
        <v>47</v>
      </c>
      <c r="K240" s="10">
        <f t="shared" si="107"/>
        <v>1175</v>
      </c>
      <c r="L240" s="9">
        <v>336</v>
      </c>
      <c r="M240" s="10">
        <v>1.2</v>
      </c>
      <c r="N240" s="10">
        <f t="shared" si="108"/>
        <v>403.2</v>
      </c>
      <c r="O240" s="50">
        <f t="shared" si="109"/>
        <v>1578.2</v>
      </c>
    </row>
    <row r="241" spans="1:15" s="3" customFormat="1" ht="24" hidden="1" customHeight="1" x14ac:dyDescent="0.2">
      <c r="A241" s="527"/>
      <c r="B241" s="501"/>
      <c r="C241" s="503"/>
      <c r="D241" s="169" t="s">
        <v>5</v>
      </c>
      <c r="E241" s="9">
        <v>1</v>
      </c>
      <c r="F241" s="8" t="s">
        <v>8</v>
      </c>
      <c r="G241" s="8" t="s">
        <v>14</v>
      </c>
      <c r="H241" s="8" t="s">
        <v>24</v>
      </c>
      <c r="I241" s="9">
        <v>25</v>
      </c>
      <c r="J241" s="10">
        <v>47</v>
      </c>
      <c r="K241" s="10">
        <f t="shared" si="107"/>
        <v>1175</v>
      </c>
      <c r="L241" s="9">
        <v>336</v>
      </c>
      <c r="M241" s="10">
        <v>1.2</v>
      </c>
      <c r="N241" s="10">
        <f t="shared" si="108"/>
        <v>403.2</v>
      </c>
      <c r="O241" s="50">
        <f t="shared" si="109"/>
        <v>1578.2</v>
      </c>
    </row>
    <row r="242" spans="1:15" s="3" customFormat="1" ht="24" hidden="1" customHeight="1" x14ac:dyDescent="0.2">
      <c r="A242" s="527"/>
      <c r="B242" s="501"/>
      <c r="C242" s="503"/>
      <c r="D242" s="169" t="s">
        <v>5</v>
      </c>
      <c r="E242" s="9">
        <v>1</v>
      </c>
      <c r="F242" s="8" t="s">
        <v>8</v>
      </c>
      <c r="G242" s="8" t="s">
        <v>14</v>
      </c>
      <c r="H242" s="8" t="s">
        <v>24</v>
      </c>
      <c r="I242" s="9">
        <v>25</v>
      </c>
      <c r="J242" s="10">
        <v>47</v>
      </c>
      <c r="K242" s="10">
        <f t="shared" si="107"/>
        <v>1175</v>
      </c>
      <c r="L242" s="9">
        <v>336</v>
      </c>
      <c r="M242" s="10">
        <v>1.2</v>
      </c>
      <c r="N242" s="10">
        <f t="shared" si="108"/>
        <v>403.2</v>
      </c>
      <c r="O242" s="50">
        <f t="shared" si="109"/>
        <v>1578.2</v>
      </c>
    </row>
    <row r="243" spans="1:15" s="3" customFormat="1" ht="24" hidden="1" customHeight="1" x14ac:dyDescent="0.2">
      <c r="A243" s="527"/>
      <c r="B243" s="501"/>
      <c r="C243" s="503"/>
      <c r="D243" s="169" t="s">
        <v>5</v>
      </c>
      <c r="E243" s="9">
        <v>1</v>
      </c>
      <c r="F243" s="8" t="s">
        <v>8</v>
      </c>
      <c r="G243" s="8" t="s">
        <v>14</v>
      </c>
      <c r="H243" s="8" t="s">
        <v>24</v>
      </c>
      <c r="I243" s="9">
        <v>25</v>
      </c>
      <c r="J243" s="10">
        <v>47</v>
      </c>
      <c r="K243" s="10">
        <f t="shared" si="107"/>
        <v>1175</v>
      </c>
      <c r="L243" s="9">
        <v>336</v>
      </c>
      <c r="M243" s="10">
        <v>1.2</v>
      </c>
      <c r="N243" s="10">
        <f t="shared" si="108"/>
        <v>403.2</v>
      </c>
      <c r="O243" s="50">
        <f t="shared" si="109"/>
        <v>1578.2</v>
      </c>
    </row>
    <row r="244" spans="1:15" s="3" customFormat="1" ht="24" hidden="1" customHeight="1" x14ac:dyDescent="0.2">
      <c r="A244" s="527"/>
      <c r="B244" s="501"/>
      <c r="C244" s="503"/>
      <c r="D244" s="169" t="s">
        <v>5</v>
      </c>
      <c r="E244" s="9">
        <v>1</v>
      </c>
      <c r="F244" s="8" t="s">
        <v>8</v>
      </c>
      <c r="G244" s="8" t="s">
        <v>14</v>
      </c>
      <c r="H244" s="8" t="s">
        <v>24</v>
      </c>
      <c r="I244" s="9">
        <v>25</v>
      </c>
      <c r="J244" s="10">
        <v>47</v>
      </c>
      <c r="K244" s="10">
        <f t="shared" si="107"/>
        <v>1175</v>
      </c>
      <c r="L244" s="9">
        <v>336</v>
      </c>
      <c r="M244" s="10">
        <v>1.2</v>
      </c>
      <c r="N244" s="10">
        <f t="shared" si="108"/>
        <v>403.2</v>
      </c>
      <c r="O244" s="50">
        <f t="shared" si="109"/>
        <v>1578.2</v>
      </c>
    </row>
    <row r="245" spans="1:15" s="3" customFormat="1" ht="24" hidden="1" customHeight="1" x14ac:dyDescent="0.2">
      <c r="A245" s="527"/>
      <c r="B245" s="501"/>
      <c r="C245" s="503"/>
      <c r="D245" s="169" t="s">
        <v>5</v>
      </c>
      <c r="E245" s="9">
        <v>1</v>
      </c>
      <c r="F245" s="8" t="s">
        <v>8</v>
      </c>
      <c r="G245" s="8" t="s">
        <v>14</v>
      </c>
      <c r="H245" s="8" t="s">
        <v>24</v>
      </c>
      <c r="I245" s="9">
        <v>25</v>
      </c>
      <c r="J245" s="10">
        <v>47</v>
      </c>
      <c r="K245" s="10">
        <f t="shared" si="107"/>
        <v>1175</v>
      </c>
      <c r="L245" s="9">
        <v>336</v>
      </c>
      <c r="M245" s="10">
        <v>1.2</v>
      </c>
      <c r="N245" s="10">
        <f t="shared" si="108"/>
        <v>403.2</v>
      </c>
      <c r="O245" s="50">
        <f t="shared" si="109"/>
        <v>1578.2</v>
      </c>
    </row>
    <row r="246" spans="1:15" s="3" customFormat="1" ht="24" hidden="1" customHeight="1" x14ac:dyDescent="0.2">
      <c r="A246" s="527"/>
      <c r="B246" s="501"/>
      <c r="C246" s="503"/>
      <c r="D246" s="169" t="s">
        <v>5</v>
      </c>
      <c r="E246" s="9">
        <v>1</v>
      </c>
      <c r="F246" s="8" t="s">
        <v>8</v>
      </c>
      <c r="G246" s="8" t="s">
        <v>14</v>
      </c>
      <c r="H246" s="8" t="s">
        <v>24</v>
      </c>
      <c r="I246" s="9">
        <v>25</v>
      </c>
      <c r="J246" s="10">
        <v>47</v>
      </c>
      <c r="K246" s="10">
        <f t="shared" si="107"/>
        <v>1175</v>
      </c>
      <c r="L246" s="9">
        <v>336</v>
      </c>
      <c r="M246" s="10">
        <v>1.2</v>
      </c>
      <c r="N246" s="10">
        <f t="shared" si="108"/>
        <v>403.2</v>
      </c>
      <c r="O246" s="50">
        <f t="shared" si="109"/>
        <v>1578.2</v>
      </c>
    </row>
    <row r="247" spans="1:15" s="3" customFormat="1" ht="24" hidden="1" customHeight="1" x14ac:dyDescent="0.2">
      <c r="A247" s="527"/>
      <c r="B247" s="501"/>
      <c r="C247" s="503"/>
      <c r="D247" s="169" t="s">
        <v>5</v>
      </c>
      <c r="E247" s="9">
        <v>1</v>
      </c>
      <c r="F247" s="8" t="s">
        <v>8</v>
      </c>
      <c r="G247" s="8" t="s">
        <v>14</v>
      </c>
      <c r="H247" s="8" t="s">
        <v>24</v>
      </c>
      <c r="I247" s="9">
        <v>25</v>
      </c>
      <c r="J247" s="10">
        <v>47</v>
      </c>
      <c r="K247" s="10">
        <f t="shared" si="107"/>
        <v>1175</v>
      </c>
      <c r="L247" s="9">
        <v>336</v>
      </c>
      <c r="M247" s="10">
        <v>1.2</v>
      </c>
      <c r="N247" s="10">
        <f t="shared" si="108"/>
        <v>403.2</v>
      </c>
      <c r="O247" s="50">
        <f t="shared" si="109"/>
        <v>1578.2</v>
      </c>
    </row>
    <row r="248" spans="1:15" s="3" customFormat="1" ht="24" hidden="1" customHeight="1" x14ac:dyDescent="0.2">
      <c r="A248" s="527"/>
      <c r="B248" s="501"/>
      <c r="C248" s="503"/>
      <c r="D248" s="169" t="s">
        <v>5</v>
      </c>
      <c r="E248" s="9">
        <v>1</v>
      </c>
      <c r="F248" s="8" t="s">
        <v>8</v>
      </c>
      <c r="G248" s="8" t="s">
        <v>14</v>
      </c>
      <c r="H248" s="8" t="s">
        <v>24</v>
      </c>
      <c r="I248" s="9">
        <v>25</v>
      </c>
      <c r="J248" s="10">
        <v>47</v>
      </c>
      <c r="K248" s="10">
        <f t="shared" si="107"/>
        <v>1175</v>
      </c>
      <c r="L248" s="9">
        <v>336</v>
      </c>
      <c r="M248" s="10">
        <v>1.2</v>
      </c>
      <c r="N248" s="10">
        <f t="shared" si="108"/>
        <v>403.2</v>
      </c>
      <c r="O248" s="50">
        <f t="shared" si="109"/>
        <v>1578.2</v>
      </c>
    </row>
    <row r="249" spans="1:15" s="3" customFormat="1" ht="24" hidden="1" customHeight="1" thickBot="1" x14ac:dyDescent="0.25">
      <c r="A249" s="527"/>
      <c r="B249" s="501"/>
      <c r="C249" s="503"/>
      <c r="D249" s="170" t="s">
        <v>5</v>
      </c>
      <c r="E249" s="100">
        <v>1</v>
      </c>
      <c r="F249" s="166" t="s">
        <v>8</v>
      </c>
      <c r="G249" s="166" t="s">
        <v>14</v>
      </c>
      <c r="H249" s="166" t="s">
        <v>24</v>
      </c>
      <c r="I249" s="100">
        <v>25</v>
      </c>
      <c r="J249" s="99">
        <v>47</v>
      </c>
      <c r="K249" s="99">
        <f t="shared" si="107"/>
        <v>1175</v>
      </c>
      <c r="L249" s="100">
        <v>336</v>
      </c>
      <c r="M249" s="99">
        <v>1.2</v>
      </c>
      <c r="N249" s="99">
        <f t="shared" si="108"/>
        <v>403.2</v>
      </c>
      <c r="O249" s="101">
        <f t="shared" si="109"/>
        <v>1578.2</v>
      </c>
    </row>
    <row r="250" spans="1:15" s="3" customFormat="1" ht="24" hidden="1" customHeight="1" thickBot="1" x14ac:dyDescent="0.25">
      <c r="A250" s="527"/>
      <c r="B250" s="501"/>
      <c r="C250" s="503"/>
      <c r="D250" s="497" t="s">
        <v>22</v>
      </c>
      <c r="E250" s="499"/>
      <c r="F250" s="499"/>
      <c r="G250" s="499"/>
      <c r="H250" s="499"/>
      <c r="I250" s="108">
        <f>SUM(I238:I249)</f>
        <v>300</v>
      </c>
      <c r="J250" s="107" t="s">
        <v>43</v>
      </c>
      <c r="K250" s="107" t="s">
        <v>43</v>
      </c>
      <c r="L250" s="108" t="s">
        <v>43</v>
      </c>
      <c r="M250" s="107" t="s">
        <v>43</v>
      </c>
      <c r="N250" s="109" t="s">
        <v>50</v>
      </c>
      <c r="O250" s="110">
        <f>SUM(O238:O249)</f>
        <v>18938.400000000005</v>
      </c>
    </row>
    <row r="251" spans="1:15" s="3" customFormat="1" ht="24" hidden="1" customHeight="1" x14ac:dyDescent="0.2">
      <c r="A251" s="527"/>
      <c r="B251" s="501"/>
      <c r="C251" s="503"/>
      <c r="D251" s="171" t="s">
        <v>5</v>
      </c>
      <c r="E251" s="59">
        <v>1</v>
      </c>
      <c r="F251" s="58" t="s">
        <v>8</v>
      </c>
      <c r="G251" s="58" t="s">
        <v>17</v>
      </c>
      <c r="H251" s="58" t="s">
        <v>25</v>
      </c>
      <c r="I251" s="59">
        <v>60</v>
      </c>
      <c r="J251" s="60">
        <v>47</v>
      </c>
      <c r="K251" s="60">
        <f>J251*I251</f>
        <v>2820</v>
      </c>
      <c r="L251" s="59">
        <v>336</v>
      </c>
      <c r="M251" s="60">
        <v>1.2</v>
      </c>
      <c r="N251" s="60">
        <f>M251*L251</f>
        <v>403.2</v>
      </c>
      <c r="O251" s="61">
        <f>N251+K251</f>
        <v>3223.2</v>
      </c>
    </row>
    <row r="252" spans="1:15" s="3" customFormat="1" ht="24" hidden="1" customHeight="1" thickBot="1" x14ac:dyDescent="0.25">
      <c r="A252" s="527"/>
      <c r="B252" s="501"/>
      <c r="C252" s="503"/>
      <c r="D252" s="170" t="s">
        <v>5</v>
      </c>
      <c r="E252" s="100">
        <v>1</v>
      </c>
      <c r="F252" s="166" t="s">
        <v>8</v>
      </c>
      <c r="G252" s="166" t="s">
        <v>17</v>
      </c>
      <c r="H252" s="166" t="s">
        <v>25</v>
      </c>
      <c r="I252" s="100">
        <v>60</v>
      </c>
      <c r="J252" s="99">
        <v>47</v>
      </c>
      <c r="K252" s="99">
        <f>J252*I252</f>
        <v>2820</v>
      </c>
      <c r="L252" s="100">
        <v>336</v>
      </c>
      <c r="M252" s="99">
        <v>1.2</v>
      </c>
      <c r="N252" s="99">
        <f>M252*L252</f>
        <v>403.2</v>
      </c>
      <c r="O252" s="101">
        <f>N252+K252</f>
        <v>3223.2</v>
      </c>
    </row>
    <row r="253" spans="1:15" s="3" customFormat="1" ht="24" hidden="1" customHeight="1" thickBot="1" x14ac:dyDescent="0.25">
      <c r="A253" s="527"/>
      <c r="B253" s="501"/>
      <c r="C253" s="503"/>
      <c r="D253" s="497" t="s">
        <v>35</v>
      </c>
      <c r="E253" s="499"/>
      <c r="F253" s="499"/>
      <c r="G253" s="499"/>
      <c r="H253" s="499"/>
      <c r="I253" s="108">
        <f>SUM(I251:I252)</f>
        <v>120</v>
      </c>
      <c r="J253" s="107" t="s">
        <v>43</v>
      </c>
      <c r="K253" s="107" t="s">
        <v>43</v>
      </c>
      <c r="L253" s="108" t="s">
        <v>43</v>
      </c>
      <c r="M253" s="107" t="s">
        <v>43</v>
      </c>
      <c r="N253" s="109" t="s">
        <v>50</v>
      </c>
      <c r="O253" s="110">
        <f>SUM(O251:O252)</f>
        <v>6446.4</v>
      </c>
    </row>
    <row r="254" spans="1:15" s="3" customFormat="1" ht="24" hidden="1" customHeight="1" x14ac:dyDescent="0.2">
      <c r="A254" s="527"/>
      <c r="B254" s="501"/>
      <c r="C254" s="503"/>
      <c r="D254" s="171" t="s">
        <v>5</v>
      </c>
      <c r="E254" s="59">
        <v>1</v>
      </c>
      <c r="F254" s="58" t="s">
        <v>8</v>
      </c>
      <c r="G254" s="58" t="s">
        <v>18</v>
      </c>
      <c r="H254" s="58" t="s">
        <v>25</v>
      </c>
      <c r="I254" s="59">
        <v>60</v>
      </c>
      <c r="J254" s="60">
        <v>86</v>
      </c>
      <c r="K254" s="60">
        <f>J254*I254</f>
        <v>5160</v>
      </c>
      <c r="L254" s="59">
        <v>336</v>
      </c>
      <c r="M254" s="60">
        <v>1.2</v>
      </c>
      <c r="N254" s="60">
        <f>M254*L254</f>
        <v>403.2</v>
      </c>
      <c r="O254" s="61">
        <f>N254+K254</f>
        <v>5563.2</v>
      </c>
    </row>
    <row r="255" spans="1:15" s="3" customFormat="1" ht="24" hidden="1" customHeight="1" thickBot="1" x14ac:dyDescent="0.25">
      <c r="A255" s="527"/>
      <c r="B255" s="501"/>
      <c r="C255" s="503"/>
      <c r="D255" s="170" t="s">
        <v>5</v>
      </c>
      <c r="E255" s="100">
        <v>1</v>
      </c>
      <c r="F255" s="166" t="s">
        <v>8</v>
      </c>
      <c r="G255" s="166" t="s">
        <v>18</v>
      </c>
      <c r="H255" s="166" t="s">
        <v>25</v>
      </c>
      <c r="I255" s="100">
        <v>60</v>
      </c>
      <c r="J255" s="99">
        <v>86</v>
      </c>
      <c r="K255" s="99">
        <f>J255*I255</f>
        <v>5160</v>
      </c>
      <c r="L255" s="100">
        <v>336</v>
      </c>
      <c r="M255" s="99">
        <v>1.2</v>
      </c>
      <c r="N255" s="99">
        <f>M255*L255</f>
        <v>403.2</v>
      </c>
      <c r="O255" s="101">
        <f>N255+K255</f>
        <v>5563.2</v>
      </c>
    </row>
    <row r="256" spans="1:15" s="3" customFormat="1" ht="24" hidden="1" customHeight="1" thickBot="1" x14ac:dyDescent="0.25">
      <c r="A256" s="527"/>
      <c r="B256" s="501"/>
      <c r="C256" s="504"/>
      <c r="D256" s="497" t="s">
        <v>34</v>
      </c>
      <c r="E256" s="499"/>
      <c r="F256" s="499"/>
      <c r="G256" s="499"/>
      <c r="H256" s="499"/>
      <c r="I256" s="108">
        <f>SUM(I254:I255)</f>
        <v>120</v>
      </c>
      <c r="J256" s="107" t="s">
        <v>43</v>
      </c>
      <c r="K256" s="107" t="s">
        <v>43</v>
      </c>
      <c r="L256" s="108" t="s">
        <v>43</v>
      </c>
      <c r="M256" s="107" t="s">
        <v>43</v>
      </c>
      <c r="N256" s="109" t="s">
        <v>50</v>
      </c>
      <c r="O256" s="110">
        <f>SUM(O254:O255)</f>
        <v>11126.4</v>
      </c>
    </row>
    <row r="257" spans="1:15" s="3" customFormat="1" ht="24" hidden="1" customHeight="1" x14ac:dyDescent="0.2">
      <c r="A257" s="527"/>
      <c r="B257" s="501">
        <v>2</v>
      </c>
      <c r="C257" s="502" t="s">
        <v>58</v>
      </c>
      <c r="D257" s="171" t="s">
        <v>5</v>
      </c>
      <c r="E257" s="59">
        <v>1</v>
      </c>
      <c r="F257" s="58" t="s">
        <v>8</v>
      </c>
      <c r="G257" s="58" t="s">
        <v>14</v>
      </c>
      <c r="H257" s="58" t="s">
        <v>24</v>
      </c>
      <c r="I257" s="59">
        <v>15</v>
      </c>
      <c r="J257" s="60">
        <v>52</v>
      </c>
      <c r="K257" s="60">
        <f>J257*I257</f>
        <v>780</v>
      </c>
      <c r="L257" s="59">
        <v>544</v>
      </c>
      <c r="M257" s="60">
        <v>3</v>
      </c>
      <c r="N257" s="60">
        <f>M257*L257</f>
        <v>1632</v>
      </c>
      <c r="O257" s="61">
        <f>N257+K257</f>
        <v>2412</v>
      </c>
    </row>
    <row r="258" spans="1:15" s="3" customFormat="1" ht="24" hidden="1" customHeight="1" x14ac:dyDescent="0.2">
      <c r="A258" s="527"/>
      <c r="B258" s="501"/>
      <c r="C258" s="503"/>
      <c r="D258" s="169" t="s">
        <v>5</v>
      </c>
      <c r="E258" s="9">
        <v>1</v>
      </c>
      <c r="F258" s="8" t="s">
        <v>8</v>
      </c>
      <c r="G258" s="8" t="s">
        <v>14</v>
      </c>
      <c r="H258" s="8" t="s">
        <v>24</v>
      </c>
      <c r="I258" s="9">
        <v>15</v>
      </c>
      <c r="J258" s="10">
        <v>52</v>
      </c>
      <c r="K258" s="10">
        <f t="shared" ref="K258:K259" si="110">J258*I258</f>
        <v>780</v>
      </c>
      <c r="L258" s="9">
        <v>544</v>
      </c>
      <c r="M258" s="10">
        <v>3</v>
      </c>
      <c r="N258" s="10">
        <f t="shared" ref="N258:N259" si="111">M258*L258</f>
        <v>1632</v>
      </c>
      <c r="O258" s="50">
        <f t="shared" ref="O258:O259" si="112">N258+K258</f>
        <v>2412</v>
      </c>
    </row>
    <row r="259" spans="1:15" s="3" customFormat="1" ht="24" hidden="1" customHeight="1" thickBot="1" x14ac:dyDescent="0.25">
      <c r="A259" s="527"/>
      <c r="B259" s="501"/>
      <c r="C259" s="503"/>
      <c r="D259" s="170" t="s">
        <v>5</v>
      </c>
      <c r="E259" s="100">
        <v>1</v>
      </c>
      <c r="F259" s="166" t="s">
        <v>8</v>
      </c>
      <c r="G259" s="166" t="s">
        <v>14</v>
      </c>
      <c r="H259" s="166" t="s">
        <v>24</v>
      </c>
      <c r="I259" s="100">
        <v>15</v>
      </c>
      <c r="J259" s="99">
        <v>52</v>
      </c>
      <c r="K259" s="99">
        <f t="shared" si="110"/>
        <v>780</v>
      </c>
      <c r="L259" s="100">
        <v>544</v>
      </c>
      <c r="M259" s="99">
        <v>3</v>
      </c>
      <c r="N259" s="99">
        <f t="shared" si="111"/>
        <v>1632</v>
      </c>
      <c r="O259" s="101">
        <f t="shared" si="112"/>
        <v>2412</v>
      </c>
    </row>
    <row r="260" spans="1:15" s="3" customFormat="1" ht="24" hidden="1" customHeight="1" thickBot="1" x14ac:dyDescent="0.25">
      <c r="A260" s="527"/>
      <c r="B260" s="501"/>
      <c r="C260" s="503"/>
      <c r="D260" s="497" t="s">
        <v>22</v>
      </c>
      <c r="E260" s="499"/>
      <c r="F260" s="499"/>
      <c r="G260" s="499"/>
      <c r="H260" s="499"/>
      <c r="I260" s="108">
        <f>SUM(I257:I259)</f>
        <v>45</v>
      </c>
      <c r="J260" s="107" t="s">
        <v>43</v>
      </c>
      <c r="K260" s="107" t="s">
        <v>43</v>
      </c>
      <c r="L260" s="108" t="s">
        <v>43</v>
      </c>
      <c r="M260" s="107" t="s">
        <v>43</v>
      </c>
      <c r="N260" s="109" t="s">
        <v>50</v>
      </c>
      <c r="O260" s="110">
        <f>SUM(O257:O259)</f>
        <v>7236</v>
      </c>
    </row>
    <row r="261" spans="1:15" s="3" customFormat="1" ht="24" hidden="1" customHeight="1" x14ac:dyDescent="0.2">
      <c r="A261" s="527"/>
      <c r="B261" s="501"/>
      <c r="C261" s="503"/>
      <c r="D261" s="171" t="s">
        <v>5</v>
      </c>
      <c r="E261" s="59">
        <v>1</v>
      </c>
      <c r="F261" s="58" t="s">
        <v>8</v>
      </c>
      <c r="G261" s="58" t="s">
        <v>14</v>
      </c>
      <c r="H261" s="58" t="s">
        <v>24</v>
      </c>
      <c r="I261" s="59">
        <v>25</v>
      </c>
      <c r="J261" s="60">
        <v>47</v>
      </c>
      <c r="K261" s="60">
        <f>J261*I261</f>
        <v>1175</v>
      </c>
      <c r="L261" s="59">
        <v>544</v>
      </c>
      <c r="M261" s="60">
        <v>3</v>
      </c>
      <c r="N261" s="60">
        <f>M261*L261</f>
        <v>1632</v>
      </c>
      <c r="O261" s="61">
        <f>N261+K261</f>
        <v>2807</v>
      </c>
    </row>
    <row r="262" spans="1:15" s="3" customFormat="1" ht="24" hidden="1" customHeight="1" x14ac:dyDescent="0.2">
      <c r="A262" s="527"/>
      <c r="B262" s="501"/>
      <c r="C262" s="503"/>
      <c r="D262" s="169" t="s">
        <v>5</v>
      </c>
      <c r="E262" s="9">
        <v>1</v>
      </c>
      <c r="F262" s="8" t="s">
        <v>8</v>
      </c>
      <c r="G262" s="8" t="s">
        <v>14</v>
      </c>
      <c r="H262" s="8" t="s">
        <v>24</v>
      </c>
      <c r="I262" s="9">
        <v>25</v>
      </c>
      <c r="J262" s="10">
        <v>47</v>
      </c>
      <c r="K262" s="10">
        <f t="shared" ref="K262:K272" si="113">J262*I262</f>
        <v>1175</v>
      </c>
      <c r="L262" s="9">
        <v>544</v>
      </c>
      <c r="M262" s="10">
        <v>3</v>
      </c>
      <c r="N262" s="10">
        <f t="shared" ref="N262:N272" si="114">M262*L262</f>
        <v>1632</v>
      </c>
      <c r="O262" s="50">
        <f t="shared" ref="O262:O272" si="115">N262+K262</f>
        <v>2807</v>
      </c>
    </row>
    <row r="263" spans="1:15" s="3" customFormat="1" ht="24" hidden="1" customHeight="1" x14ac:dyDescent="0.2">
      <c r="A263" s="527"/>
      <c r="B263" s="501"/>
      <c r="C263" s="503"/>
      <c r="D263" s="169" t="s">
        <v>5</v>
      </c>
      <c r="E263" s="9">
        <v>1</v>
      </c>
      <c r="F263" s="8" t="s">
        <v>8</v>
      </c>
      <c r="G263" s="8" t="s">
        <v>14</v>
      </c>
      <c r="H263" s="8" t="s">
        <v>24</v>
      </c>
      <c r="I263" s="9">
        <v>25</v>
      </c>
      <c r="J263" s="10">
        <v>47</v>
      </c>
      <c r="K263" s="10">
        <f t="shared" si="113"/>
        <v>1175</v>
      </c>
      <c r="L263" s="9">
        <v>544</v>
      </c>
      <c r="M263" s="10">
        <v>3</v>
      </c>
      <c r="N263" s="10">
        <f t="shared" si="114"/>
        <v>1632</v>
      </c>
      <c r="O263" s="50">
        <f t="shared" si="115"/>
        <v>2807</v>
      </c>
    </row>
    <row r="264" spans="1:15" s="3" customFormat="1" ht="24" hidden="1" customHeight="1" x14ac:dyDescent="0.2">
      <c r="A264" s="527"/>
      <c r="B264" s="501"/>
      <c r="C264" s="503"/>
      <c r="D264" s="169" t="s">
        <v>5</v>
      </c>
      <c r="E264" s="9">
        <v>1</v>
      </c>
      <c r="F264" s="8" t="s">
        <v>8</v>
      </c>
      <c r="G264" s="8" t="s">
        <v>14</v>
      </c>
      <c r="H264" s="8" t="s">
        <v>24</v>
      </c>
      <c r="I264" s="9">
        <v>25</v>
      </c>
      <c r="J264" s="10">
        <v>47</v>
      </c>
      <c r="K264" s="10">
        <f t="shared" si="113"/>
        <v>1175</v>
      </c>
      <c r="L264" s="9">
        <v>544</v>
      </c>
      <c r="M264" s="10">
        <v>3</v>
      </c>
      <c r="N264" s="10">
        <f t="shared" si="114"/>
        <v>1632</v>
      </c>
      <c r="O264" s="50">
        <f t="shared" si="115"/>
        <v>2807</v>
      </c>
    </row>
    <row r="265" spans="1:15" s="3" customFormat="1" ht="24" hidden="1" customHeight="1" x14ac:dyDescent="0.2">
      <c r="A265" s="527"/>
      <c r="B265" s="501"/>
      <c r="C265" s="503"/>
      <c r="D265" s="169" t="s">
        <v>5</v>
      </c>
      <c r="E265" s="9">
        <v>1</v>
      </c>
      <c r="F265" s="8" t="s">
        <v>8</v>
      </c>
      <c r="G265" s="8" t="s">
        <v>14</v>
      </c>
      <c r="H265" s="8" t="s">
        <v>24</v>
      </c>
      <c r="I265" s="9">
        <v>25</v>
      </c>
      <c r="J265" s="10">
        <v>47</v>
      </c>
      <c r="K265" s="10">
        <f t="shared" si="113"/>
        <v>1175</v>
      </c>
      <c r="L265" s="9">
        <v>544</v>
      </c>
      <c r="M265" s="10">
        <v>3</v>
      </c>
      <c r="N265" s="10">
        <f t="shared" si="114"/>
        <v>1632</v>
      </c>
      <c r="O265" s="50">
        <f t="shared" si="115"/>
        <v>2807</v>
      </c>
    </row>
    <row r="266" spans="1:15" s="3" customFormat="1" ht="24" hidden="1" customHeight="1" x14ac:dyDescent="0.2">
      <c r="A266" s="527"/>
      <c r="B266" s="501"/>
      <c r="C266" s="503"/>
      <c r="D266" s="169" t="s">
        <v>5</v>
      </c>
      <c r="E266" s="9">
        <v>1</v>
      </c>
      <c r="F266" s="8" t="s">
        <v>8</v>
      </c>
      <c r="G266" s="8" t="s">
        <v>14</v>
      </c>
      <c r="H266" s="8" t="s">
        <v>24</v>
      </c>
      <c r="I266" s="9">
        <v>25</v>
      </c>
      <c r="J266" s="10">
        <v>47</v>
      </c>
      <c r="K266" s="10">
        <f t="shared" si="113"/>
        <v>1175</v>
      </c>
      <c r="L266" s="9">
        <v>544</v>
      </c>
      <c r="M266" s="10">
        <v>3</v>
      </c>
      <c r="N266" s="10">
        <f t="shared" si="114"/>
        <v>1632</v>
      </c>
      <c r="O266" s="50">
        <f t="shared" si="115"/>
        <v>2807</v>
      </c>
    </row>
    <row r="267" spans="1:15" s="3" customFormat="1" ht="24" hidden="1" customHeight="1" x14ac:dyDescent="0.2">
      <c r="A267" s="527"/>
      <c r="B267" s="501"/>
      <c r="C267" s="503"/>
      <c r="D267" s="169" t="s">
        <v>5</v>
      </c>
      <c r="E267" s="9">
        <v>1</v>
      </c>
      <c r="F267" s="8" t="s">
        <v>8</v>
      </c>
      <c r="G267" s="8" t="s">
        <v>14</v>
      </c>
      <c r="H267" s="8" t="s">
        <v>24</v>
      </c>
      <c r="I267" s="9">
        <v>25</v>
      </c>
      <c r="J267" s="10">
        <v>47</v>
      </c>
      <c r="K267" s="10">
        <f t="shared" si="113"/>
        <v>1175</v>
      </c>
      <c r="L267" s="9">
        <v>544</v>
      </c>
      <c r="M267" s="10">
        <v>3</v>
      </c>
      <c r="N267" s="10">
        <f t="shared" si="114"/>
        <v>1632</v>
      </c>
      <c r="O267" s="50">
        <f t="shared" si="115"/>
        <v>2807</v>
      </c>
    </row>
    <row r="268" spans="1:15" s="3" customFormat="1" ht="24" hidden="1" customHeight="1" x14ac:dyDescent="0.2">
      <c r="A268" s="527"/>
      <c r="B268" s="501"/>
      <c r="C268" s="503"/>
      <c r="D268" s="169" t="s">
        <v>5</v>
      </c>
      <c r="E268" s="9">
        <v>1</v>
      </c>
      <c r="F268" s="8" t="s">
        <v>8</v>
      </c>
      <c r="G268" s="8" t="s">
        <v>14</v>
      </c>
      <c r="H268" s="8" t="s">
        <v>24</v>
      </c>
      <c r="I268" s="9">
        <v>25</v>
      </c>
      <c r="J268" s="10">
        <v>47</v>
      </c>
      <c r="K268" s="10">
        <f t="shared" si="113"/>
        <v>1175</v>
      </c>
      <c r="L268" s="9">
        <v>544</v>
      </c>
      <c r="M268" s="10">
        <v>3</v>
      </c>
      <c r="N268" s="10">
        <f t="shared" si="114"/>
        <v>1632</v>
      </c>
      <c r="O268" s="50">
        <f t="shared" si="115"/>
        <v>2807</v>
      </c>
    </row>
    <row r="269" spans="1:15" s="3" customFormat="1" ht="24" hidden="1" customHeight="1" x14ac:dyDescent="0.2">
      <c r="A269" s="527"/>
      <c r="B269" s="501"/>
      <c r="C269" s="503"/>
      <c r="D269" s="169" t="s">
        <v>5</v>
      </c>
      <c r="E269" s="9">
        <v>1</v>
      </c>
      <c r="F269" s="8" t="s">
        <v>8</v>
      </c>
      <c r="G269" s="8" t="s">
        <v>14</v>
      </c>
      <c r="H269" s="8" t="s">
        <v>24</v>
      </c>
      <c r="I269" s="9">
        <v>25</v>
      </c>
      <c r="J269" s="10">
        <v>47</v>
      </c>
      <c r="K269" s="10">
        <f t="shared" si="113"/>
        <v>1175</v>
      </c>
      <c r="L269" s="9">
        <v>544</v>
      </c>
      <c r="M269" s="10">
        <v>3</v>
      </c>
      <c r="N269" s="10">
        <f t="shared" si="114"/>
        <v>1632</v>
      </c>
      <c r="O269" s="50">
        <f t="shared" si="115"/>
        <v>2807</v>
      </c>
    </row>
    <row r="270" spans="1:15" s="3" customFormat="1" ht="24" hidden="1" customHeight="1" x14ac:dyDescent="0.2">
      <c r="A270" s="527"/>
      <c r="B270" s="501"/>
      <c r="C270" s="503"/>
      <c r="D270" s="169" t="s">
        <v>5</v>
      </c>
      <c r="E270" s="9">
        <v>1</v>
      </c>
      <c r="F270" s="8" t="s">
        <v>8</v>
      </c>
      <c r="G270" s="8" t="s">
        <v>14</v>
      </c>
      <c r="H270" s="8" t="s">
        <v>24</v>
      </c>
      <c r="I270" s="9">
        <v>25</v>
      </c>
      <c r="J270" s="10">
        <v>47</v>
      </c>
      <c r="K270" s="10">
        <f t="shared" si="113"/>
        <v>1175</v>
      </c>
      <c r="L270" s="9">
        <v>544</v>
      </c>
      <c r="M270" s="10">
        <v>3</v>
      </c>
      <c r="N270" s="10">
        <f t="shared" si="114"/>
        <v>1632</v>
      </c>
      <c r="O270" s="50">
        <f t="shared" si="115"/>
        <v>2807</v>
      </c>
    </row>
    <row r="271" spans="1:15" s="3" customFormat="1" ht="24" hidden="1" customHeight="1" x14ac:dyDescent="0.2">
      <c r="A271" s="527"/>
      <c r="B271" s="501"/>
      <c r="C271" s="503"/>
      <c r="D271" s="169" t="s">
        <v>5</v>
      </c>
      <c r="E271" s="9">
        <v>1</v>
      </c>
      <c r="F271" s="8" t="s">
        <v>8</v>
      </c>
      <c r="G271" s="8" t="s">
        <v>14</v>
      </c>
      <c r="H271" s="8" t="s">
        <v>24</v>
      </c>
      <c r="I271" s="9">
        <v>25</v>
      </c>
      <c r="J271" s="10">
        <v>47</v>
      </c>
      <c r="K271" s="10">
        <f t="shared" si="113"/>
        <v>1175</v>
      </c>
      <c r="L271" s="9">
        <v>544</v>
      </c>
      <c r="M271" s="10">
        <v>3</v>
      </c>
      <c r="N271" s="10">
        <f t="shared" si="114"/>
        <v>1632</v>
      </c>
      <c r="O271" s="50">
        <f t="shared" si="115"/>
        <v>2807</v>
      </c>
    </row>
    <row r="272" spans="1:15" s="3" customFormat="1" ht="24" hidden="1" customHeight="1" thickBot="1" x14ac:dyDescent="0.25">
      <c r="A272" s="527"/>
      <c r="B272" s="501"/>
      <c r="C272" s="503"/>
      <c r="D272" s="170" t="s">
        <v>5</v>
      </c>
      <c r="E272" s="100">
        <v>1</v>
      </c>
      <c r="F272" s="166" t="s">
        <v>8</v>
      </c>
      <c r="G272" s="166" t="s">
        <v>14</v>
      </c>
      <c r="H272" s="166" t="s">
        <v>24</v>
      </c>
      <c r="I272" s="100">
        <v>25</v>
      </c>
      <c r="J272" s="99">
        <v>47</v>
      </c>
      <c r="K272" s="99">
        <f t="shared" si="113"/>
        <v>1175</v>
      </c>
      <c r="L272" s="100">
        <v>544</v>
      </c>
      <c r="M272" s="99">
        <v>3</v>
      </c>
      <c r="N272" s="99">
        <f t="shared" si="114"/>
        <v>1632</v>
      </c>
      <c r="O272" s="101">
        <f t="shared" si="115"/>
        <v>2807</v>
      </c>
    </row>
    <row r="273" spans="1:15" s="3" customFormat="1" ht="24" hidden="1" customHeight="1" thickBot="1" x14ac:dyDescent="0.25">
      <c r="A273" s="527"/>
      <c r="B273" s="501"/>
      <c r="C273" s="503"/>
      <c r="D273" s="529" t="s">
        <v>22</v>
      </c>
      <c r="E273" s="499"/>
      <c r="F273" s="499"/>
      <c r="G273" s="499"/>
      <c r="H273" s="499"/>
      <c r="I273" s="108">
        <f>SUM(I261:I272)</f>
        <v>300</v>
      </c>
      <c r="J273" s="107"/>
      <c r="K273" s="107"/>
      <c r="L273" s="108" t="s">
        <v>43</v>
      </c>
      <c r="M273" s="107"/>
      <c r="N273" s="109" t="s">
        <v>50</v>
      </c>
      <c r="O273" s="110">
        <f>SUM(O261:O272)</f>
        <v>33684</v>
      </c>
    </row>
    <row r="274" spans="1:15" s="3" customFormat="1" ht="24" hidden="1" customHeight="1" x14ac:dyDescent="0.2">
      <c r="A274" s="527"/>
      <c r="B274" s="501"/>
      <c r="C274" s="503"/>
      <c r="D274" s="171" t="s">
        <v>5</v>
      </c>
      <c r="E274" s="59">
        <v>1</v>
      </c>
      <c r="F274" s="58" t="s">
        <v>8</v>
      </c>
      <c r="G274" s="58" t="s">
        <v>17</v>
      </c>
      <c r="H274" s="58" t="s">
        <v>25</v>
      </c>
      <c r="I274" s="59">
        <v>60</v>
      </c>
      <c r="J274" s="60">
        <v>48</v>
      </c>
      <c r="K274" s="60">
        <f>J274*I274</f>
        <v>2880</v>
      </c>
      <c r="L274" s="59">
        <v>544</v>
      </c>
      <c r="M274" s="60">
        <v>3</v>
      </c>
      <c r="N274" s="60">
        <f>M274*L274</f>
        <v>1632</v>
      </c>
      <c r="O274" s="61">
        <f>N274+K274</f>
        <v>4512</v>
      </c>
    </row>
    <row r="275" spans="1:15" s="3" customFormat="1" ht="24" hidden="1" customHeight="1" thickBot="1" x14ac:dyDescent="0.25">
      <c r="A275" s="527"/>
      <c r="B275" s="501"/>
      <c r="C275" s="503"/>
      <c r="D275" s="170" t="s">
        <v>5</v>
      </c>
      <c r="E275" s="100">
        <v>1</v>
      </c>
      <c r="F275" s="166" t="s">
        <v>8</v>
      </c>
      <c r="G275" s="166" t="s">
        <v>17</v>
      </c>
      <c r="H275" s="166" t="s">
        <v>25</v>
      </c>
      <c r="I275" s="100">
        <v>60</v>
      </c>
      <c r="J275" s="99">
        <v>48</v>
      </c>
      <c r="K275" s="99">
        <f>J275*I275</f>
        <v>2880</v>
      </c>
      <c r="L275" s="100">
        <v>544</v>
      </c>
      <c r="M275" s="99">
        <v>3</v>
      </c>
      <c r="N275" s="99">
        <f>M275*L275</f>
        <v>1632</v>
      </c>
      <c r="O275" s="101">
        <f>N275+K275</f>
        <v>4512</v>
      </c>
    </row>
    <row r="276" spans="1:15" s="3" customFormat="1" ht="24" hidden="1" customHeight="1" thickBot="1" x14ac:dyDescent="0.25">
      <c r="A276" s="527"/>
      <c r="B276" s="501"/>
      <c r="C276" s="503"/>
      <c r="D276" s="529" t="s">
        <v>35</v>
      </c>
      <c r="E276" s="499"/>
      <c r="F276" s="499"/>
      <c r="G276" s="499"/>
      <c r="H276" s="499"/>
      <c r="I276" s="108">
        <f>SUM(I274:I275)</f>
        <v>120</v>
      </c>
      <c r="J276" s="107" t="s">
        <v>43</v>
      </c>
      <c r="K276" s="107" t="s">
        <v>43</v>
      </c>
      <c r="L276" s="108" t="s">
        <v>43</v>
      </c>
      <c r="M276" s="107" t="s">
        <v>43</v>
      </c>
      <c r="N276" s="109" t="s">
        <v>50</v>
      </c>
      <c r="O276" s="110">
        <f>SUM(O274:O275)</f>
        <v>9024</v>
      </c>
    </row>
    <row r="277" spans="1:15" s="3" customFormat="1" ht="24" hidden="1" customHeight="1" x14ac:dyDescent="0.2">
      <c r="A277" s="527"/>
      <c r="B277" s="501"/>
      <c r="C277" s="503"/>
      <c r="D277" s="171" t="s">
        <v>5</v>
      </c>
      <c r="E277" s="59">
        <v>1</v>
      </c>
      <c r="F277" s="58" t="s">
        <v>8</v>
      </c>
      <c r="G277" s="58" t="s">
        <v>18</v>
      </c>
      <c r="H277" s="58" t="s">
        <v>25</v>
      </c>
      <c r="I277" s="59">
        <v>60</v>
      </c>
      <c r="J277" s="60">
        <v>87</v>
      </c>
      <c r="K277" s="60">
        <f>J277*I277</f>
        <v>5220</v>
      </c>
      <c r="L277" s="59">
        <v>544</v>
      </c>
      <c r="M277" s="60">
        <v>3</v>
      </c>
      <c r="N277" s="60">
        <f>M277*L277</f>
        <v>1632</v>
      </c>
      <c r="O277" s="61">
        <f>N277+K277</f>
        <v>6852</v>
      </c>
    </row>
    <row r="278" spans="1:15" s="3" customFormat="1" ht="24" hidden="1" customHeight="1" thickBot="1" x14ac:dyDescent="0.25">
      <c r="A278" s="527"/>
      <c r="B278" s="501"/>
      <c r="C278" s="503"/>
      <c r="D278" s="170" t="s">
        <v>5</v>
      </c>
      <c r="E278" s="100">
        <v>1</v>
      </c>
      <c r="F278" s="166" t="s">
        <v>8</v>
      </c>
      <c r="G278" s="166" t="s">
        <v>18</v>
      </c>
      <c r="H278" s="166" t="s">
        <v>25</v>
      </c>
      <c r="I278" s="100">
        <v>60</v>
      </c>
      <c r="J278" s="99">
        <v>87</v>
      </c>
      <c r="K278" s="99">
        <f>J278*I278</f>
        <v>5220</v>
      </c>
      <c r="L278" s="100">
        <v>544</v>
      </c>
      <c r="M278" s="99">
        <v>3</v>
      </c>
      <c r="N278" s="99">
        <f>M278*L278</f>
        <v>1632</v>
      </c>
      <c r="O278" s="101">
        <f>N278+K278</f>
        <v>6852</v>
      </c>
    </row>
    <row r="279" spans="1:15" s="3" customFormat="1" ht="24" hidden="1" customHeight="1" thickBot="1" x14ac:dyDescent="0.25">
      <c r="A279" s="527"/>
      <c r="B279" s="501"/>
      <c r="C279" s="504"/>
      <c r="D279" s="529" t="s">
        <v>34</v>
      </c>
      <c r="E279" s="499"/>
      <c r="F279" s="499"/>
      <c r="G279" s="499"/>
      <c r="H279" s="499"/>
      <c r="I279" s="108">
        <f>SUM(I277:I278)</f>
        <v>120</v>
      </c>
      <c r="J279" s="107" t="s">
        <v>43</v>
      </c>
      <c r="K279" s="107" t="s">
        <v>43</v>
      </c>
      <c r="L279" s="108" t="s">
        <v>43</v>
      </c>
      <c r="M279" s="107" t="s">
        <v>43</v>
      </c>
      <c r="N279" s="109" t="s">
        <v>50</v>
      </c>
      <c r="O279" s="110">
        <f>SUM(O277:O278)</f>
        <v>13704</v>
      </c>
    </row>
    <row r="280" spans="1:15" s="3" customFormat="1" ht="24" hidden="1" customHeight="1" x14ac:dyDescent="0.2">
      <c r="A280" s="527"/>
      <c r="B280" s="501">
        <v>2</v>
      </c>
      <c r="C280" s="502" t="s">
        <v>60</v>
      </c>
      <c r="D280" s="171" t="s">
        <v>5</v>
      </c>
      <c r="E280" s="59">
        <v>1</v>
      </c>
      <c r="F280" s="58" t="s">
        <v>8</v>
      </c>
      <c r="G280" s="58" t="s">
        <v>14</v>
      </c>
      <c r="H280" s="58" t="s">
        <v>24</v>
      </c>
      <c r="I280" s="59">
        <v>15</v>
      </c>
      <c r="J280" s="60">
        <v>50</v>
      </c>
      <c r="K280" s="60">
        <f>J280*I280</f>
        <v>750</v>
      </c>
      <c r="L280" s="59">
        <v>880</v>
      </c>
      <c r="M280" s="60">
        <v>1</v>
      </c>
      <c r="N280" s="60">
        <f>M280*L280</f>
        <v>880</v>
      </c>
      <c r="O280" s="61">
        <f>N280+K280</f>
        <v>1630</v>
      </c>
    </row>
    <row r="281" spans="1:15" s="3" customFormat="1" ht="24" hidden="1" customHeight="1" x14ac:dyDescent="0.2">
      <c r="A281" s="527"/>
      <c r="B281" s="501"/>
      <c r="C281" s="503"/>
      <c r="D281" s="169" t="s">
        <v>5</v>
      </c>
      <c r="E281" s="9">
        <v>1</v>
      </c>
      <c r="F281" s="8" t="s">
        <v>8</v>
      </c>
      <c r="G281" s="8" t="s">
        <v>14</v>
      </c>
      <c r="H281" s="8" t="s">
        <v>24</v>
      </c>
      <c r="I281" s="9">
        <v>15</v>
      </c>
      <c r="J281" s="10">
        <v>50</v>
      </c>
      <c r="K281" s="10">
        <f t="shared" ref="K281:K282" si="116">J281*I281</f>
        <v>750</v>
      </c>
      <c r="L281" s="9">
        <v>880</v>
      </c>
      <c r="M281" s="10">
        <v>1</v>
      </c>
      <c r="N281" s="10">
        <f t="shared" ref="N281:N282" si="117">M281*L281</f>
        <v>880</v>
      </c>
      <c r="O281" s="50">
        <f t="shared" ref="O281:O282" si="118">N281+K281</f>
        <v>1630</v>
      </c>
    </row>
    <row r="282" spans="1:15" s="3" customFormat="1" ht="24" hidden="1" customHeight="1" thickBot="1" x14ac:dyDescent="0.25">
      <c r="A282" s="527"/>
      <c r="B282" s="501"/>
      <c r="C282" s="503"/>
      <c r="D282" s="170" t="s">
        <v>5</v>
      </c>
      <c r="E282" s="100">
        <v>1</v>
      </c>
      <c r="F282" s="166" t="s">
        <v>8</v>
      </c>
      <c r="G282" s="166" t="s">
        <v>14</v>
      </c>
      <c r="H282" s="166" t="s">
        <v>24</v>
      </c>
      <c r="I282" s="100">
        <v>15</v>
      </c>
      <c r="J282" s="99">
        <v>50</v>
      </c>
      <c r="K282" s="99">
        <f t="shared" si="116"/>
        <v>750</v>
      </c>
      <c r="L282" s="100">
        <v>880</v>
      </c>
      <c r="M282" s="99">
        <v>1</v>
      </c>
      <c r="N282" s="99">
        <f t="shared" si="117"/>
        <v>880</v>
      </c>
      <c r="O282" s="101">
        <f t="shared" si="118"/>
        <v>1630</v>
      </c>
    </row>
    <row r="283" spans="1:15" s="3" customFormat="1" ht="24" hidden="1" customHeight="1" thickBot="1" x14ac:dyDescent="0.25">
      <c r="A283" s="527"/>
      <c r="B283" s="501"/>
      <c r="C283" s="503"/>
      <c r="D283" s="497" t="s">
        <v>22</v>
      </c>
      <c r="E283" s="499"/>
      <c r="F283" s="499"/>
      <c r="G283" s="499"/>
      <c r="H283" s="499"/>
      <c r="I283" s="108">
        <f>SUM(I280:I282)</f>
        <v>45</v>
      </c>
      <c r="J283" s="107" t="s">
        <v>43</v>
      </c>
      <c r="K283" s="107" t="s">
        <v>43</v>
      </c>
      <c r="L283" s="108" t="s">
        <v>43</v>
      </c>
      <c r="M283" s="107" t="s">
        <v>43</v>
      </c>
      <c r="N283" s="109" t="s">
        <v>50</v>
      </c>
      <c r="O283" s="110">
        <f>SUM(O280:O282)</f>
        <v>4890</v>
      </c>
    </row>
    <row r="284" spans="1:15" s="3" customFormat="1" ht="24" hidden="1" customHeight="1" x14ac:dyDescent="0.2">
      <c r="A284" s="527"/>
      <c r="B284" s="501"/>
      <c r="C284" s="503"/>
      <c r="D284" s="171" t="s">
        <v>5</v>
      </c>
      <c r="E284" s="59">
        <v>1</v>
      </c>
      <c r="F284" s="58" t="s">
        <v>8</v>
      </c>
      <c r="G284" s="58" t="s">
        <v>14</v>
      </c>
      <c r="H284" s="58" t="s">
        <v>24</v>
      </c>
      <c r="I284" s="59">
        <v>25</v>
      </c>
      <c r="J284" s="60">
        <v>52</v>
      </c>
      <c r="K284" s="60">
        <f>J284*I284</f>
        <v>1300</v>
      </c>
      <c r="L284" s="59">
        <v>880</v>
      </c>
      <c r="M284" s="60">
        <v>1</v>
      </c>
      <c r="N284" s="60">
        <f>M284*L284</f>
        <v>880</v>
      </c>
      <c r="O284" s="61">
        <f>N284+K284</f>
        <v>2180</v>
      </c>
    </row>
    <row r="285" spans="1:15" s="3" customFormat="1" ht="24" hidden="1" customHeight="1" x14ac:dyDescent="0.2">
      <c r="A285" s="527"/>
      <c r="B285" s="501"/>
      <c r="C285" s="503"/>
      <c r="D285" s="169" t="s">
        <v>5</v>
      </c>
      <c r="E285" s="9">
        <v>1</v>
      </c>
      <c r="F285" s="8" t="s">
        <v>8</v>
      </c>
      <c r="G285" s="8" t="s">
        <v>14</v>
      </c>
      <c r="H285" s="8" t="s">
        <v>24</v>
      </c>
      <c r="I285" s="9">
        <v>25</v>
      </c>
      <c r="J285" s="10">
        <v>52</v>
      </c>
      <c r="K285" s="10">
        <f t="shared" ref="K285:K295" si="119">J285*I285</f>
        <v>1300</v>
      </c>
      <c r="L285" s="9">
        <v>880</v>
      </c>
      <c r="M285" s="10">
        <v>1</v>
      </c>
      <c r="N285" s="10">
        <f t="shared" ref="N285:N295" si="120">M285*L285</f>
        <v>880</v>
      </c>
      <c r="O285" s="50">
        <f t="shared" ref="O285:O295" si="121">N285+K285</f>
        <v>2180</v>
      </c>
    </row>
    <row r="286" spans="1:15" s="3" customFormat="1" ht="24" hidden="1" customHeight="1" x14ac:dyDescent="0.2">
      <c r="A286" s="527"/>
      <c r="B286" s="501"/>
      <c r="C286" s="503"/>
      <c r="D286" s="169" t="s">
        <v>5</v>
      </c>
      <c r="E286" s="9">
        <v>1</v>
      </c>
      <c r="F286" s="8" t="s">
        <v>8</v>
      </c>
      <c r="G286" s="8" t="s">
        <v>14</v>
      </c>
      <c r="H286" s="8" t="s">
        <v>24</v>
      </c>
      <c r="I286" s="9">
        <v>25</v>
      </c>
      <c r="J286" s="10">
        <v>52</v>
      </c>
      <c r="K286" s="10">
        <f t="shared" si="119"/>
        <v>1300</v>
      </c>
      <c r="L286" s="9">
        <v>880</v>
      </c>
      <c r="M286" s="10">
        <v>1</v>
      </c>
      <c r="N286" s="10">
        <f t="shared" si="120"/>
        <v>880</v>
      </c>
      <c r="O286" s="50">
        <f t="shared" si="121"/>
        <v>2180</v>
      </c>
    </row>
    <row r="287" spans="1:15" s="3" customFormat="1" ht="24" hidden="1" customHeight="1" x14ac:dyDescent="0.2">
      <c r="A287" s="527"/>
      <c r="B287" s="501"/>
      <c r="C287" s="503"/>
      <c r="D287" s="169" t="s">
        <v>5</v>
      </c>
      <c r="E287" s="9">
        <v>1</v>
      </c>
      <c r="F287" s="8" t="s">
        <v>8</v>
      </c>
      <c r="G287" s="8" t="s">
        <v>14</v>
      </c>
      <c r="H287" s="8" t="s">
        <v>24</v>
      </c>
      <c r="I287" s="9">
        <v>25</v>
      </c>
      <c r="J287" s="10">
        <v>52</v>
      </c>
      <c r="K287" s="10">
        <f t="shared" si="119"/>
        <v>1300</v>
      </c>
      <c r="L287" s="9">
        <v>880</v>
      </c>
      <c r="M287" s="10">
        <v>1</v>
      </c>
      <c r="N287" s="10">
        <f t="shared" si="120"/>
        <v>880</v>
      </c>
      <c r="O287" s="50">
        <f t="shared" si="121"/>
        <v>2180</v>
      </c>
    </row>
    <row r="288" spans="1:15" s="3" customFormat="1" ht="24" hidden="1" customHeight="1" x14ac:dyDescent="0.2">
      <c r="A288" s="527"/>
      <c r="B288" s="501"/>
      <c r="C288" s="503"/>
      <c r="D288" s="169" t="s">
        <v>5</v>
      </c>
      <c r="E288" s="9">
        <v>1</v>
      </c>
      <c r="F288" s="8" t="s">
        <v>8</v>
      </c>
      <c r="G288" s="8" t="s">
        <v>14</v>
      </c>
      <c r="H288" s="8" t="s">
        <v>24</v>
      </c>
      <c r="I288" s="9">
        <v>25</v>
      </c>
      <c r="J288" s="10">
        <v>52</v>
      </c>
      <c r="K288" s="10">
        <f t="shared" si="119"/>
        <v>1300</v>
      </c>
      <c r="L288" s="9">
        <v>880</v>
      </c>
      <c r="M288" s="10">
        <v>1</v>
      </c>
      <c r="N288" s="10">
        <f t="shared" si="120"/>
        <v>880</v>
      </c>
      <c r="O288" s="50">
        <f t="shared" si="121"/>
        <v>2180</v>
      </c>
    </row>
    <row r="289" spans="1:15" s="3" customFormat="1" ht="24" hidden="1" customHeight="1" x14ac:dyDescent="0.2">
      <c r="A289" s="527"/>
      <c r="B289" s="501"/>
      <c r="C289" s="503"/>
      <c r="D289" s="169" t="s">
        <v>5</v>
      </c>
      <c r="E289" s="9">
        <v>1</v>
      </c>
      <c r="F289" s="8" t="s">
        <v>8</v>
      </c>
      <c r="G289" s="8" t="s">
        <v>14</v>
      </c>
      <c r="H289" s="8" t="s">
        <v>24</v>
      </c>
      <c r="I289" s="9">
        <v>25</v>
      </c>
      <c r="J289" s="10">
        <v>52</v>
      </c>
      <c r="K289" s="10">
        <f t="shared" si="119"/>
        <v>1300</v>
      </c>
      <c r="L289" s="9">
        <v>880</v>
      </c>
      <c r="M289" s="10">
        <v>1</v>
      </c>
      <c r="N289" s="10">
        <f t="shared" si="120"/>
        <v>880</v>
      </c>
      <c r="O289" s="50">
        <f t="shared" si="121"/>
        <v>2180</v>
      </c>
    </row>
    <row r="290" spans="1:15" s="3" customFormat="1" ht="24" hidden="1" customHeight="1" x14ac:dyDescent="0.2">
      <c r="A290" s="527"/>
      <c r="B290" s="501"/>
      <c r="C290" s="503"/>
      <c r="D290" s="169" t="s">
        <v>5</v>
      </c>
      <c r="E290" s="9">
        <v>1</v>
      </c>
      <c r="F290" s="8" t="s">
        <v>8</v>
      </c>
      <c r="G290" s="8" t="s">
        <v>14</v>
      </c>
      <c r="H290" s="8" t="s">
        <v>24</v>
      </c>
      <c r="I290" s="9">
        <v>25</v>
      </c>
      <c r="J290" s="10">
        <v>52</v>
      </c>
      <c r="K290" s="10">
        <f t="shared" si="119"/>
        <v>1300</v>
      </c>
      <c r="L290" s="9">
        <v>880</v>
      </c>
      <c r="M290" s="10">
        <v>1</v>
      </c>
      <c r="N290" s="10">
        <f t="shared" si="120"/>
        <v>880</v>
      </c>
      <c r="O290" s="50">
        <f t="shared" si="121"/>
        <v>2180</v>
      </c>
    </row>
    <row r="291" spans="1:15" s="3" customFormat="1" ht="24" hidden="1" customHeight="1" x14ac:dyDescent="0.2">
      <c r="A291" s="527"/>
      <c r="B291" s="501"/>
      <c r="C291" s="503"/>
      <c r="D291" s="169" t="s">
        <v>5</v>
      </c>
      <c r="E291" s="9">
        <v>1</v>
      </c>
      <c r="F291" s="8" t="s">
        <v>8</v>
      </c>
      <c r="G291" s="8" t="s">
        <v>14</v>
      </c>
      <c r="H291" s="8" t="s">
        <v>24</v>
      </c>
      <c r="I291" s="9">
        <v>25</v>
      </c>
      <c r="J291" s="10">
        <v>52</v>
      </c>
      <c r="K291" s="10">
        <f t="shared" si="119"/>
        <v>1300</v>
      </c>
      <c r="L291" s="9">
        <v>880</v>
      </c>
      <c r="M291" s="10">
        <v>1</v>
      </c>
      <c r="N291" s="10">
        <f t="shared" si="120"/>
        <v>880</v>
      </c>
      <c r="O291" s="50">
        <f t="shared" si="121"/>
        <v>2180</v>
      </c>
    </row>
    <row r="292" spans="1:15" s="3" customFormat="1" ht="24" hidden="1" customHeight="1" x14ac:dyDescent="0.2">
      <c r="A292" s="527"/>
      <c r="B292" s="501"/>
      <c r="C292" s="503"/>
      <c r="D292" s="169" t="s">
        <v>5</v>
      </c>
      <c r="E292" s="9">
        <v>1</v>
      </c>
      <c r="F292" s="8" t="s">
        <v>8</v>
      </c>
      <c r="G292" s="8" t="s">
        <v>14</v>
      </c>
      <c r="H292" s="8" t="s">
        <v>24</v>
      </c>
      <c r="I292" s="9">
        <v>25</v>
      </c>
      <c r="J292" s="10">
        <v>52</v>
      </c>
      <c r="K292" s="10">
        <f t="shared" si="119"/>
        <v>1300</v>
      </c>
      <c r="L292" s="9">
        <v>880</v>
      </c>
      <c r="M292" s="10">
        <v>1</v>
      </c>
      <c r="N292" s="10">
        <f t="shared" si="120"/>
        <v>880</v>
      </c>
      <c r="O292" s="50">
        <f t="shared" si="121"/>
        <v>2180</v>
      </c>
    </row>
    <row r="293" spans="1:15" s="3" customFormat="1" ht="24" hidden="1" customHeight="1" x14ac:dyDescent="0.2">
      <c r="A293" s="527"/>
      <c r="B293" s="501"/>
      <c r="C293" s="503"/>
      <c r="D293" s="169" t="s">
        <v>5</v>
      </c>
      <c r="E293" s="9">
        <v>1</v>
      </c>
      <c r="F293" s="8" t="s">
        <v>8</v>
      </c>
      <c r="G293" s="8" t="s">
        <v>14</v>
      </c>
      <c r="H293" s="8" t="s">
        <v>24</v>
      </c>
      <c r="I293" s="9">
        <v>25</v>
      </c>
      <c r="J293" s="10">
        <v>52</v>
      </c>
      <c r="K293" s="10">
        <f t="shared" si="119"/>
        <v>1300</v>
      </c>
      <c r="L293" s="9">
        <v>880</v>
      </c>
      <c r="M293" s="10">
        <v>1</v>
      </c>
      <c r="N293" s="10">
        <f t="shared" si="120"/>
        <v>880</v>
      </c>
      <c r="O293" s="50">
        <f t="shared" si="121"/>
        <v>2180</v>
      </c>
    </row>
    <row r="294" spans="1:15" s="3" customFormat="1" ht="24" hidden="1" customHeight="1" x14ac:dyDescent="0.2">
      <c r="A294" s="527"/>
      <c r="B294" s="501"/>
      <c r="C294" s="503"/>
      <c r="D294" s="169" t="s">
        <v>5</v>
      </c>
      <c r="E294" s="9">
        <v>1</v>
      </c>
      <c r="F294" s="8" t="s">
        <v>8</v>
      </c>
      <c r="G294" s="8" t="s">
        <v>14</v>
      </c>
      <c r="H294" s="8" t="s">
        <v>24</v>
      </c>
      <c r="I294" s="9">
        <v>25</v>
      </c>
      <c r="J294" s="10">
        <v>52</v>
      </c>
      <c r="K294" s="10">
        <f t="shared" si="119"/>
        <v>1300</v>
      </c>
      <c r="L294" s="9">
        <v>880</v>
      </c>
      <c r="M294" s="10">
        <v>1</v>
      </c>
      <c r="N294" s="10">
        <f t="shared" si="120"/>
        <v>880</v>
      </c>
      <c r="O294" s="50">
        <f t="shared" si="121"/>
        <v>2180</v>
      </c>
    </row>
    <row r="295" spans="1:15" s="3" customFormat="1" ht="24" hidden="1" customHeight="1" thickBot="1" x14ac:dyDescent="0.25">
      <c r="A295" s="527"/>
      <c r="B295" s="501"/>
      <c r="C295" s="503"/>
      <c r="D295" s="170" t="s">
        <v>5</v>
      </c>
      <c r="E295" s="100">
        <v>1</v>
      </c>
      <c r="F295" s="166" t="s">
        <v>8</v>
      </c>
      <c r="G295" s="166" t="s">
        <v>14</v>
      </c>
      <c r="H295" s="166" t="s">
        <v>24</v>
      </c>
      <c r="I295" s="100">
        <v>25</v>
      </c>
      <c r="J295" s="99">
        <v>52</v>
      </c>
      <c r="K295" s="99">
        <f t="shared" si="119"/>
        <v>1300</v>
      </c>
      <c r="L295" s="100">
        <v>880</v>
      </c>
      <c r="M295" s="99">
        <v>1</v>
      </c>
      <c r="N295" s="99">
        <f t="shared" si="120"/>
        <v>880</v>
      </c>
      <c r="O295" s="101">
        <f t="shared" si="121"/>
        <v>2180</v>
      </c>
    </row>
    <row r="296" spans="1:15" s="3" customFormat="1" ht="24" hidden="1" customHeight="1" thickBot="1" x14ac:dyDescent="0.25">
      <c r="A296" s="527"/>
      <c r="B296" s="501"/>
      <c r="C296" s="503"/>
      <c r="D296" s="497" t="s">
        <v>22</v>
      </c>
      <c r="E296" s="499"/>
      <c r="F296" s="499"/>
      <c r="G296" s="499"/>
      <c r="H296" s="499"/>
      <c r="I296" s="108">
        <f>SUM(I284:I295)</f>
        <v>300</v>
      </c>
      <c r="J296" s="107" t="s">
        <v>43</v>
      </c>
      <c r="K296" s="107" t="s">
        <v>43</v>
      </c>
      <c r="L296" s="108" t="s">
        <v>43</v>
      </c>
      <c r="M296" s="107" t="s">
        <v>43</v>
      </c>
      <c r="N296" s="109" t="s">
        <v>50</v>
      </c>
      <c r="O296" s="110">
        <f>SUM(O284:O295)</f>
        <v>26160</v>
      </c>
    </row>
    <row r="297" spans="1:15" s="3" customFormat="1" ht="24" hidden="1" customHeight="1" x14ac:dyDescent="0.2">
      <c r="A297" s="527"/>
      <c r="B297" s="501"/>
      <c r="C297" s="503"/>
      <c r="D297" s="171" t="s">
        <v>5</v>
      </c>
      <c r="E297" s="59">
        <v>1</v>
      </c>
      <c r="F297" s="58" t="s">
        <v>8</v>
      </c>
      <c r="G297" s="58" t="s">
        <v>17</v>
      </c>
      <c r="H297" s="58" t="s">
        <v>25</v>
      </c>
      <c r="I297" s="59">
        <v>60</v>
      </c>
      <c r="J297" s="60">
        <v>50</v>
      </c>
      <c r="K297" s="60">
        <f>J297*I297</f>
        <v>3000</v>
      </c>
      <c r="L297" s="59">
        <v>880</v>
      </c>
      <c r="M297" s="60">
        <v>1</v>
      </c>
      <c r="N297" s="60">
        <f>M297*L297</f>
        <v>880</v>
      </c>
      <c r="O297" s="61">
        <f>N297+K297</f>
        <v>3880</v>
      </c>
    </row>
    <row r="298" spans="1:15" s="3" customFormat="1" ht="24" hidden="1" customHeight="1" thickBot="1" x14ac:dyDescent="0.25">
      <c r="A298" s="527"/>
      <c r="B298" s="501"/>
      <c r="C298" s="503"/>
      <c r="D298" s="170" t="s">
        <v>5</v>
      </c>
      <c r="E298" s="100">
        <v>1</v>
      </c>
      <c r="F298" s="166" t="s">
        <v>8</v>
      </c>
      <c r="G298" s="166" t="s">
        <v>17</v>
      </c>
      <c r="H298" s="166" t="s">
        <v>25</v>
      </c>
      <c r="I298" s="100">
        <v>60</v>
      </c>
      <c r="J298" s="99">
        <v>50</v>
      </c>
      <c r="K298" s="99">
        <f>J298*I298</f>
        <v>3000</v>
      </c>
      <c r="L298" s="100">
        <v>880</v>
      </c>
      <c r="M298" s="99">
        <v>1</v>
      </c>
      <c r="N298" s="99">
        <f>M298*L298</f>
        <v>880</v>
      </c>
      <c r="O298" s="101">
        <f>N298+K298</f>
        <v>3880</v>
      </c>
    </row>
    <row r="299" spans="1:15" s="3" customFormat="1" ht="24" hidden="1" customHeight="1" thickBot="1" x14ac:dyDescent="0.25">
      <c r="A299" s="527"/>
      <c r="B299" s="501"/>
      <c r="C299" s="503"/>
      <c r="D299" s="497" t="s">
        <v>35</v>
      </c>
      <c r="E299" s="499"/>
      <c r="F299" s="499"/>
      <c r="G299" s="499"/>
      <c r="H299" s="499"/>
      <c r="I299" s="108">
        <f>SUM(I297:I298)</f>
        <v>120</v>
      </c>
      <c r="J299" s="107" t="s">
        <v>43</v>
      </c>
      <c r="K299" s="107" t="s">
        <v>43</v>
      </c>
      <c r="L299" s="108" t="s">
        <v>43</v>
      </c>
      <c r="M299" s="107" t="s">
        <v>43</v>
      </c>
      <c r="N299" s="109" t="s">
        <v>50</v>
      </c>
      <c r="O299" s="110">
        <f>SUM(O297:O298)</f>
        <v>7760</v>
      </c>
    </row>
    <row r="300" spans="1:15" s="3" customFormat="1" ht="24" hidden="1" customHeight="1" x14ac:dyDescent="0.2">
      <c r="A300" s="527"/>
      <c r="B300" s="501"/>
      <c r="C300" s="503"/>
      <c r="D300" s="171" t="s">
        <v>5</v>
      </c>
      <c r="E300" s="59">
        <v>1</v>
      </c>
      <c r="F300" s="58" t="s">
        <v>8</v>
      </c>
      <c r="G300" s="58" t="s">
        <v>18</v>
      </c>
      <c r="H300" s="58" t="s">
        <v>25</v>
      </c>
      <c r="I300" s="59">
        <v>60</v>
      </c>
      <c r="J300" s="60">
        <v>87</v>
      </c>
      <c r="K300" s="60">
        <f>J300*I300</f>
        <v>5220</v>
      </c>
      <c r="L300" s="59">
        <v>880</v>
      </c>
      <c r="M300" s="60">
        <v>1</v>
      </c>
      <c r="N300" s="60">
        <f>M300*L300</f>
        <v>880</v>
      </c>
      <c r="O300" s="61">
        <f>N300+K300</f>
        <v>6100</v>
      </c>
    </row>
    <row r="301" spans="1:15" s="3" customFormat="1" ht="24" hidden="1" customHeight="1" thickBot="1" x14ac:dyDescent="0.25">
      <c r="A301" s="527"/>
      <c r="B301" s="501"/>
      <c r="C301" s="503"/>
      <c r="D301" s="170" t="s">
        <v>5</v>
      </c>
      <c r="E301" s="100">
        <v>1</v>
      </c>
      <c r="F301" s="166" t="s">
        <v>8</v>
      </c>
      <c r="G301" s="166" t="s">
        <v>18</v>
      </c>
      <c r="H301" s="166" t="s">
        <v>25</v>
      </c>
      <c r="I301" s="100">
        <v>60</v>
      </c>
      <c r="J301" s="99">
        <v>87</v>
      </c>
      <c r="K301" s="99">
        <f>J301*I301</f>
        <v>5220</v>
      </c>
      <c r="L301" s="100">
        <v>880</v>
      </c>
      <c r="M301" s="99">
        <v>1</v>
      </c>
      <c r="N301" s="99">
        <f>M301*L301</f>
        <v>880</v>
      </c>
      <c r="O301" s="101">
        <f>N301+K301</f>
        <v>6100</v>
      </c>
    </row>
    <row r="302" spans="1:15" s="3" customFormat="1" ht="24" hidden="1" customHeight="1" thickBot="1" x14ac:dyDescent="0.25">
      <c r="A302" s="528"/>
      <c r="B302" s="544"/>
      <c r="C302" s="504"/>
      <c r="D302" s="497" t="s">
        <v>34</v>
      </c>
      <c r="E302" s="499"/>
      <c r="F302" s="499"/>
      <c r="G302" s="499"/>
      <c r="H302" s="499"/>
      <c r="I302" s="108">
        <f>SUM(I300:I301)</f>
        <v>120</v>
      </c>
      <c r="J302" s="107" t="s">
        <v>43</v>
      </c>
      <c r="K302" s="107" t="s">
        <v>43</v>
      </c>
      <c r="L302" s="108" t="s">
        <v>43</v>
      </c>
      <c r="M302" s="107" t="s">
        <v>43</v>
      </c>
      <c r="N302" s="109" t="s">
        <v>50</v>
      </c>
      <c r="O302" s="110">
        <f>SUM(O300:O301)</f>
        <v>12200</v>
      </c>
    </row>
    <row r="303" spans="1:15" s="3" customFormat="1" ht="24" hidden="1" customHeight="1" thickBot="1" x14ac:dyDescent="0.25">
      <c r="A303" s="550"/>
      <c r="B303" s="551"/>
      <c r="C303" s="551"/>
      <c r="D303" s="551"/>
      <c r="E303" s="551"/>
      <c r="F303" s="551"/>
      <c r="G303" s="551"/>
      <c r="H303" s="551"/>
      <c r="I303" s="551"/>
      <c r="J303" s="551"/>
      <c r="K303" s="551"/>
      <c r="L303" s="551"/>
      <c r="M303" s="551"/>
      <c r="N303" s="551"/>
      <c r="O303" s="552"/>
    </row>
    <row r="304" spans="1:15" s="3" customFormat="1" ht="24" hidden="1" customHeight="1" x14ac:dyDescent="0.2">
      <c r="A304" s="523" t="s">
        <v>78</v>
      </c>
      <c r="B304" s="516">
        <v>2</v>
      </c>
      <c r="C304" s="519" t="s">
        <v>53</v>
      </c>
      <c r="D304" s="261" t="s">
        <v>5</v>
      </c>
      <c r="E304" s="75">
        <v>1</v>
      </c>
      <c r="F304" s="74" t="s">
        <v>8</v>
      </c>
      <c r="G304" s="74" t="s">
        <v>14</v>
      </c>
      <c r="H304" s="74" t="s">
        <v>24</v>
      </c>
      <c r="I304" s="75">
        <v>15</v>
      </c>
      <c r="J304" s="76">
        <v>18</v>
      </c>
      <c r="K304" s="76">
        <f>J304*I304</f>
        <v>270</v>
      </c>
      <c r="L304" s="75">
        <v>0</v>
      </c>
      <c r="M304" s="76"/>
      <c r="N304" s="76">
        <f>M304*L304</f>
        <v>0</v>
      </c>
      <c r="O304" s="77">
        <f>N304+K304</f>
        <v>270</v>
      </c>
    </row>
    <row r="305" spans="1:15" s="3" customFormat="1" ht="24" hidden="1" customHeight="1" x14ac:dyDescent="0.2">
      <c r="A305" s="524"/>
      <c r="B305" s="517"/>
      <c r="C305" s="520"/>
      <c r="D305" s="262" t="s">
        <v>5</v>
      </c>
      <c r="E305" s="19">
        <v>1</v>
      </c>
      <c r="F305" s="18" t="s">
        <v>8</v>
      </c>
      <c r="G305" s="18" t="s">
        <v>14</v>
      </c>
      <c r="H305" s="18" t="s">
        <v>24</v>
      </c>
      <c r="I305" s="19">
        <v>15</v>
      </c>
      <c r="J305" s="20">
        <v>18</v>
      </c>
      <c r="K305" s="20">
        <f t="shared" ref="K305:K306" si="122">J305*I305</f>
        <v>270</v>
      </c>
      <c r="L305" s="19">
        <v>0</v>
      </c>
      <c r="M305" s="20"/>
      <c r="N305" s="20">
        <f t="shared" ref="N305:N306" si="123">M305*L305</f>
        <v>0</v>
      </c>
      <c r="O305" s="51">
        <f t="shared" ref="O305:O306" si="124">N305+K305</f>
        <v>270</v>
      </c>
    </row>
    <row r="306" spans="1:15" s="3" customFormat="1" ht="24" hidden="1" customHeight="1" thickBot="1" x14ac:dyDescent="0.25">
      <c r="A306" s="524"/>
      <c r="B306" s="517"/>
      <c r="C306" s="520"/>
      <c r="D306" s="263" t="s">
        <v>5</v>
      </c>
      <c r="E306" s="249">
        <v>1</v>
      </c>
      <c r="F306" s="248" t="s">
        <v>8</v>
      </c>
      <c r="G306" s="248" t="s">
        <v>14</v>
      </c>
      <c r="H306" s="248" t="s">
        <v>24</v>
      </c>
      <c r="I306" s="249">
        <v>15</v>
      </c>
      <c r="J306" s="250">
        <v>18</v>
      </c>
      <c r="K306" s="250">
        <f t="shared" si="122"/>
        <v>270</v>
      </c>
      <c r="L306" s="249">
        <v>0</v>
      </c>
      <c r="M306" s="250"/>
      <c r="N306" s="250">
        <f t="shared" si="123"/>
        <v>0</v>
      </c>
      <c r="O306" s="251">
        <f t="shared" si="124"/>
        <v>270</v>
      </c>
    </row>
    <row r="307" spans="1:15" s="3" customFormat="1" ht="24" hidden="1" customHeight="1" thickBot="1" x14ac:dyDescent="0.25">
      <c r="A307" s="524"/>
      <c r="B307" s="517"/>
      <c r="C307" s="520"/>
      <c r="D307" s="515" t="s">
        <v>22</v>
      </c>
      <c r="E307" s="522"/>
      <c r="F307" s="522"/>
      <c r="G307" s="522"/>
      <c r="H307" s="522"/>
      <c r="I307" s="256">
        <f>SUM(I304:I306)</f>
        <v>45</v>
      </c>
      <c r="J307" s="257" t="s">
        <v>43</v>
      </c>
      <c r="K307" s="257" t="s">
        <v>43</v>
      </c>
      <c r="L307" s="256" t="s">
        <v>43</v>
      </c>
      <c r="M307" s="257" t="s">
        <v>43</v>
      </c>
      <c r="N307" s="258" t="s">
        <v>50</v>
      </c>
      <c r="O307" s="259">
        <f>SUM(O304:O306)</f>
        <v>810</v>
      </c>
    </row>
    <row r="308" spans="1:15" s="3" customFormat="1" ht="24" hidden="1" customHeight="1" x14ac:dyDescent="0.2">
      <c r="A308" s="524"/>
      <c r="B308" s="517"/>
      <c r="C308" s="520"/>
      <c r="D308" s="264" t="s">
        <v>5</v>
      </c>
      <c r="E308" s="283">
        <v>1</v>
      </c>
      <c r="F308" s="252" t="s">
        <v>8</v>
      </c>
      <c r="G308" s="252" t="s">
        <v>14</v>
      </c>
      <c r="H308" s="252" t="s">
        <v>24</v>
      </c>
      <c r="I308" s="283">
        <v>25</v>
      </c>
      <c r="J308" s="254">
        <v>18</v>
      </c>
      <c r="K308" s="254">
        <f>J308*I308</f>
        <v>450</v>
      </c>
      <c r="L308" s="283">
        <v>0</v>
      </c>
      <c r="M308" s="254"/>
      <c r="N308" s="254">
        <f>M308*L308</f>
        <v>0</v>
      </c>
      <c r="O308" s="255">
        <f>N308+K308</f>
        <v>450</v>
      </c>
    </row>
    <row r="309" spans="1:15" s="3" customFormat="1" ht="24" hidden="1" customHeight="1" x14ac:dyDescent="0.2">
      <c r="A309" s="524"/>
      <c r="B309" s="517"/>
      <c r="C309" s="520"/>
      <c r="D309" s="262" t="s">
        <v>5</v>
      </c>
      <c r="E309" s="19">
        <v>1</v>
      </c>
      <c r="F309" s="18" t="s">
        <v>8</v>
      </c>
      <c r="G309" s="18" t="s">
        <v>14</v>
      </c>
      <c r="H309" s="18" t="s">
        <v>24</v>
      </c>
      <c r="I309" s="19">
        <v>25</v>
      </c>
      <c r="J309" s="20">
        <v>18</v>
      </c>
      <c r="K309" s="20">
        <f t="shared" ref="K309:K319" si="125">J309*I309</f>
        <v>450</v>
      </c>
      <c r="L309" s="19">
        <v>0</v>
      </c>
      <c r="M309" s="20"/>
      <c r="N309" s="20">
        <f t="shared" ref="N309:N319" si="126">M309*L309</f>
        <v>0</v>
      </c>
      <c r="O309" s="51">
        <f t="shared" ref="O309:O319" si="127">N309+K309</f>
        <v>450</v>
      </c>
    </row>
    <row r="310" spans="1:15" s="3" customFormat="1" ht="24" hidden="1" customHeight="1" x14ac:dyDescent="0.2">
      <c r="A310" s="524"/>
      <c r="B310" s="517"/>
      <c r="C310" s="520"/>
      <c r="D310" s="262" t="s">
        <v>5</v>
      </c>
      <c r="E310" s="19">
        <v>1</v>
      </c>
      <c r="F310" s="18" t="s">
        <v>8</v>
      </c>
      <c r="G310" s="18" t="s">
        <v>14</v>
      </c>
      <c r="H310" s="18" t="s">
        <v>24</v>
      </c>
      <c r="I310" s="19">
        <v>25</v>
      </c>
      <c r="J310" s="20">
        <v>18</v>
      </c>
      <c r="K310" s="20">
        <f t="shared" si="125"/>
        <v>450</v>
      </c>
      <c r="L310" s="19">
        <v>0</v>
      </c>
      <c r="M310" s="20"/>
      <c r="N310" s="20">
        <f t="shared" si="126"/>
        <v>0</v>
      </c>
      <c r="O310" s="51">
        <f t="shared" si="127"/>
        <v>450</v>
      </c>
    </row>
    <row r="311" spans="1:15" s="3" customFormat="1" ht="24" hidden="1" customHeight="1" x14ac:dyDescent="0.2">
      <c r="A311" s="524"/>
      <c r="B311" s="517"/>
      <c r="C311" s="520"/>
      <c r="D311" s="262" t="s">
        <v>5</v>
      </c>
      <c r="E311" s="19">
        <v>1</v>
      </c>
      <c r="F311" s="18" t="s">
        <v>8</v>
      </c>
      <c r="G311" s="18" t="s">
        <v>14</v>
      </c>
      <c r="H311" s="18" t="s">
        <v>24</v>
      </c>
      <c r="I311" s="19">
        <v>25</v>
      </c>
      <c r="J311" s="20">
        <v>18</v>
      </c>
      <c r="K311" s="20">
        <f t="shared" si="125"/>
        <v>450</v>
      </c>
      <c r="L311" s="19">
        <v>0</v>
      </c>
      <c r="M311" s="20"/>
      <c r="N311" s="20">
        <f t="shared" si="126"/>
        <v>0</v>
      </c>
      <c r="O311" s="51">
        <f t="shared" si="127"/>
        <v>450</v>
      </c>
    </row>
    <row r="312" spans="1:15" s="3" customFormat="1" ht="24" hidden="1" customHeight="1" x14ac:dyDescent="0.2">
      <c r="A312" s="524"/>
      <c r="B312" s="517"/>
      <c r="C312" s="520"/>
      <c r="D312" s="262" t="s">
        <v>5</v>
      </c>
      <c r="E312" s="19">
        <v>1</v>
      </c>
      <c r="F312" s="18" t="s">
        <v>8</v>
      </c>
      <c r="G312" s="18" t="s">
        <v>14</v>
      </c>
      <c r="H312" s="18" t="s">
        <v>24</v>
      </c>
      <c r="I312" s="19">
        <v>25</v>
      </c>
      <c r="J312" s="20">
        <v>18</v>
      </c>
      <c r="K312" s="20">
        <f t="shared" si="125"/>
        <v>450</v>
      </c>
      <c r="L312" s="19">
        <v>0</v>
      </c>
      <c r="M312" s="20"/>
      <c r="N312" s="20">
        <f t="shared" si="126"/>
        <v>0</v>
      </c>
      <c r="O312" s="51">
        <f t="shared" si="127"/>
        <v>450</v>
      </c>
    </row>
    <row r="313" spans="1:15" s="3" customFormat="1" ht="24" hidden="1" customHeight="1" x14ac:dyDescent="0.2">
      <c r="A313" s="524"/>
      <c r="B313" s="517"/>
      <c r="C313" s="520"/>
      <c r="D313" s="262" t="s">
        <v>5</v>
      </c>
      <c r="E313" s="19">
        <v>1</v>
      </c>
      <c r="F313" s="18" t="s">
        <v>8</v>
      </c>
      <c r="G313" s="18" t="s">
        <v>14</v>
      </c>
      <c r="H313" s="18" t="s">
        <v>24</v>
      </c>
      <c r="I313" s="19">
        <v>25</v>
      </c>
      <c r="J313" s="20">
        <v>18</v>
      </c>
      <c r="K313" s="20">
        <f t="shared" si="125"/>
        <v>450</v>
      </c>
      <c r="L313" s="19">
        <v>0</v>
      </c>
      <c r="M313" s="20"/>
      <c r="N313" s="20">
        <f t="shared" si="126"/>
        <v>0</v>
      </c>
      <c r="O313" s="51">
        <f t="shared" si="127"/>
        <v>450</v>
      </c>
    </row>
    <row r="314" spans="1:15" s="3" customFormat="1" ht="24" hidden="1" customHeight="1" x14ac:dyDescent="0.2">
      <c r="A314" s="524"/>
      <c r="B314" s="517"/>
      <c r="C314" s="520"/>
      <c r="D314" s="262" t="s">
        <v>5</v>
      </c>
      <c r="E314" s="19">
        <v>1</v>
      </c>
      <c r="F314" s="18" t="s">
        <v>8</v>
      </c>
      <c r="G314" s="18" t="s">
        <v>14</v>
      </c>
      <c r="H314" s="18" t="s">
        <v>24</v>
      </c>
      <c r="I314" s="19">
        <v>25</v>
      </c>
      <c r="J314" s="20">
        <v>18</v>
      </c>
      <c r="K314" s="20">
        <f t="shared" si="125"/>
        <v>450</v>
      </c>
      <c r="L314" s="19">
        <v>0</v>
      </c>
      <c r="M314" s="20"/>
      <c r="N314" s="20">
        <f t="shared" si="126"/>
        <v>0</v>
      </c>
      <c r="O314" s="51">
        <f t="shared" si="127"/>
        <v>450</v>
      </c>
    </row>
    <row r="315" spans="1:15" s="3" customFormat="1" ht="24" hidden="1" customHeight="1" x14ac:dyDescent="0.2">
      <c r="A315" s="524"/>
      <c r="B315" s="517"/>
      <c r="C315" s="520"/>
      <c r="D315" s="262" t="s">
        <v>5</v>
      </c>
      <c r="E315" s="19">
        <v>1</v>
      </c>
      <c r="F315" s="18" t="s">
        <v>8</v>
      </c>
      <c r="G315" s="18" t="s">
        <v>14</v>
      </c>
      <c r="H315" s="18" t="s">
        <v>24</v>
      </c>
      <c r="I315" s="19">
        <v>25</v>
      </c>
      <c r="J315" s="20">
        <v>18</v>
      </c>
      <c r="K315" s="20">
        <f t="shared" si="125"/>
        <v>450</v>
      </c>
      <c r="L315" s="19">
        <v>0</v>
      </c>
      <c r="M315" s="20"/>
      <c r="N315" s="20">
        <f t="shared" si="126"/>
        <v>0</v>
      </c>
      <c r="O315" s="51">
        <f t="shared" si="127"/>
        <v>450</v>
      </c>
    </row>
    <row r="316" spans="1:15" s="3" customFormat="1" ht="24" hidden="1" customHeight="1" x14ac:dyDescent="0.2">
      <c r="A316" s="524"/>
      <c r="B316" s="517"/>
      <c r="C316" s="520"/>
      <c r="D316" s="262" t="s">
        <v>5</v>
      </c>
      <c r="E316" s="19">
        <v>1</v>
      </c>
      <c r="F316" s="18" t="s">
        <v>8</v>
      </c>
      <c r="G316" s="18" t="s">
        <v>14</v>
      </c>
      <c r="H316" s="18" t="s">
        <v>24</v>
      </c>
      <c r="I316" s="19">
        <v>25</v>
      </c>
      <c r="J316" s="20">
        <v>18</v>
      </c>
      <c r="K316" s="20">
        <f t="shared" si="125"/>
        <v>450</v>
      </c>
      <c r="L316" s="19">
        <v>0</v>
      </c>
      <c r="M316" s="20"/>
      <c r="N316" s="20">
        <f t="shared" si="126"/>
        <v>0</v>
      </c>
      <c r="O316" s="51">
        <f t="shared" si="127"/>
        <v>450</v>
      </c>
    </row>
    <row r="317" spans="1:15" s="3" customFormat="1" ht="24" hidden="1" customHeight="1" x14ac:dyDescent="0.2">
      <c r="A317" s="524"/>
      <c r="B317" s="517"/>
      <c r="C317" s="520"/>
      <c r="D317" s="262" t="s">
        <v>5</v>
      </c>
      <c r="E317" s="19">
        <v>1</v>
      </c>
      <c r="F317" s="18" t="s">
        <v>8</v>
      </c>
      <c r="G317" s="18" t="s">
        <v>14</v>
      </c>
      <c r="H317" s="18" t="s">
        <v>24</v>
      </c>
      <c r="I317" s="19">
        <v>25</v>
      </c>
      <c r="J317" s="20">
        <v>18</v>
      </c>
      <c r="K317" s="20">
        <f t="shared" si="125"/>
        <v>450</v>
      </c>
      <c r="L317" s="19">
        <v>0</v>
      </c>
      <c r="M317" s="20"/>
      <c r="N317" s="20">
        <f t="shared" si="126"/>
        <v>0</v>
      </c>
      <c r="O317" s="51">
        <f t="shared" si="127"/>
        <v>450</v>
      </c>
    </row>
    <row r="318" spans="1:15" s="3" customFormat="1" ht="24" hidden="1" customHeight="1" x14ac:dyDescent="0.2">
      <c r="A318" s="524"/>
      <c r="B318" s="517"/>
      <c r="C318" s="520"/>
      <c r="D318" s="262" t="s">
        <v>5</v>
      </c>
      <c r="E318" s="19">
        <v>1</v>
      </c>
      <c r="F318" s="18" t="s">
        <v>8</v>
      </c>
      <c r="G318" s="18" t="s">
        <v>14</v>
      </c>
      <c r="H318" s="18" t="s">
        <v>24</v>
      </c>
      <c r="I318" s="19">
        <v>25</v>
      </c>
      <c r="J318" s="20">
        <v>18</v>
      </c>
      <c r="K318" s="20">
        <f t="shared" si="125"/>
        <v>450</v>
      </c>
      <c r="L318" s="19">
        <v>0</v>
      </c>
      <c r="M318" s="20"/>
      <c r="N318" s="20">
        <f t="shared" si="126"/>
        <v>0</v>
      </c>
      <c r="O318" s="51">
        <f t="shared" si="127"/>
        <v>450</v>
      </c>
    </row>
    <row r="319" spans="1:15" s="3" customFormat="1" ht="24" hidden="1" customHeight="1" thickBot="1" x14ac:dyDescent="0.25">
      <c r="A319" s="524"/>
      <c r="B319" s="517"/>
      <c r="C319" s="520"/>
      <c r="D319" s="263" t="s">
        <v>5</v>
      </c>
      <c r="E319" s="249">
        <v>1</v>
      </c>
      <c r="F319" s="248" t="s">
        <v>8</v>
      </c>
      <c r="G319" s="248" t="s">
        <v>14</v>
      </c>
      <c r="H319" s="248" t="s">
        <v>24</v>
      </c>
      <c r="I319" s="249">
        <v>25</v>
      </c>
      <c r="J319" s="250">
        <v>18</v>
      </c>
      <c r="K319" s="250">
        <f t="shared" si="125"/>
        <v>450</v>
      </c>
      <c r="L319" s="249">
        <v>0</v>
      </c>
      <c r="M319" s="250"/>
      <c r="N319" s="250">
        <f t="shared" si="126"/>
        <v>0</v>
      </c>
      <c r="O319" s="251">
        <f t="shared" si="127"/>
        <v>450</v>
      </c>
    </row>
    <row r="320" spans="1:15" s="3" customFormat="1" ht="24" hidden="1" customHeight="1" thickBot="1" x14ac:dyDescent="0.25">
      <c r="A320" s="524"/>
      <c r="B320" s="517"/>
      <c r="C320" s="520"/>
      <c r="D320" s="515" t="s">
        <v>22</v>
      </c>
      <c r="E320" s="522"/>
      <c r="F320" s="522"/>
      <c r="G320" s="522"/>
      <c r="H320" s="522"/>
      <c r="I320" s="256">
        <f>SUM(I308:I319)</f>
        <v>300</v>
      </c>
      <c r="J320" s="257" t="s">
        <v>43</v>
      </c>
      <c r="K320" s="257" t="s">
        <v>43</v>
      </c>
      <c r="L320" s="256" t="s">
        <v>43</v>
      </c>
      <c r="M320" s="257" t="s">
        <v>43</v>
      </c>
      <c r="N320" s="258" t="s">
        <v>50</v>
      </c>
      <c r="O320" s="259">
        <f>SUM(O308:O319)</f>
        <v>5400</v>
      </c>
    </row>
    <row r="321" spans="1:15" s="3" customFormat="1" ht="24" hidden="1" customHeight="1" x14ac:dyDescent="0.2">
      <c r="A321" s="524"/>
      <c r="B321" s="517"/>
      <c r="C321" s="520"/>
      <c r="D321" s="264" t="s">
        <v>5</v>
      </c>
      <c r="E321" s="283">
        <v>1</v>
      </c>
      <c r="F321" s="252" t="s">
        <v>8</v>
      </c>
      <c r="G321" s="252" t="s">
        <v>17</v>
      </c>
      <c r="H321" s="252" t="s">
        <v>25</v>
      </c>
      <c r="I321" s="283">
        <v>60</v>
      </c>
      <c r="J321" s="254">
        <v>23</v>
      </c>
      <c r="K321" s="254">
        <f>J321*I321</f>
        <v>1380</v>
      </c>
      <c r="L321" s="283">
        <v>0</v>
      </c>
      <c r="M321" s="254"/>
      <c r="N321" s="254">
        <f>M321*L321</f>
        <v>0</v>
      </c>
      <c r="O321" s="255">
        <f>N321+K321</f>
        <v>1380</v>
      </c>
    </row>
    <row r="322" spans="1:15" s="3" customFormat="1" ht="24" hidden="1" customHeight="1" thickBot="1" x14ac:dyDescent="0.25">
      <c r="A322" s="524"/>
      <c r="B322" s="517"/>
      <c r="C322" s="520"/>
      <c r="D322" s="263" t="s">
        <v>5</v>
      </c>
      <c r="E322" s="249">
        <v>1</v>
      </c>
      <c r="F322" s="248" t="s">
        <v>8</v>
      </c>
      <c r="G322" s="248" t="s">
        <v>17</v>
      </c>
      <c r="H322" s="248" t="s">
        <v>25</v>
      </c>
      <c r="I322" s="249">
        <v>60</v>
      </c>
      <c r="J322" s="250">
        <v>23</v>
      </c>
      <c r="K322" s="250">
        <f>J322*I322</f>
        <v>1380</v>
      </c>
      <c r="L322" s="249">
        <v>0</v>
      </c>
      <c r="M322" s="250"/>
      <c r="N322" s="250">
        <f>M322*L322</f>
        <v>0</v>
      </c>
      <c r="O322" s="251">
        <f>N322+K322</f>
        <v>1380</v>
      </c>
    </row>
    <row r="323" spans="1:15" s="3" customFormat="1" ht="24" hidden="1" customHeight="1" thickBot="1" x14ac:dyDescent="0.25">
      <c r="A323" s="524"/>
      <c r="B323" s="517"/>
      <c r="C323" s="520"/>
      <c r="D323" s="515" t="s">
        <v>35</v>
      </c>
      <c r="E323" s="522"/>
      <c r="F323" s="522"/>
      <c r="G323" s="522"/>
      <c r="H323" s="522"/>
      <c r="I323" s="256">
        <f>SUM(I321:I322)</f>
        <v>120</v>
      </c>
      <c r="J323" s="257" t="s">
        <v>43</v>
      </c>
      <c r="K323" s="257" t="s">
        <v>43</v>
      </c>
      <c r="L323" s="256" t="s">
        <v>43</v>
      </c>
      <c r="M323" s="257" t="s">
        <v>43</v>
      </c>
      <c r="N323" s="258" t="s">
        <v>50</v>
      </c>
      <c r="O323" s="259">
        <f>SUM(O321:O322)</f>
        <v>2760</v>
      </c>
    </row>
    <row r="324" spans="1:15" s="3" customFormat="1" ht="24" hidden="1" customHeight="1" x14ac:dyDescent="0.2">
      <c r="A324" s="524"/>
      <c r="B324" s="517"/>
      <c r="C324" s="520"/>
      <c r="D324" s="264" t="s">
        <v>5</v>
      </c>
      <c r="E324" s="283">
        <v>1</v>
      </c>
      <c r="F324" s="252" t="s">
        <v>8</v>
      </c>
      <c r="G324" s="252" t="s">
        <v>18</v>
      </c>
      <c r="H324" s="252" t="s">
        <v>25</v>
      </c>
      <c r="I324" s="283">
        <v>60</v>
      </c>
      <c r="J324" s="254">
        <v>28</v>
      </c>
      <c r="K324" s="254">
        <f>J324*I324</f>
        <v>1680</v>
      </c>
      <c r="L324" s="283">
        <v>0</v>
      </c>
      <c r="M324" s="254"/>
      <c r="N324" s="254">
        <f>M324*L324</f>
        <v>0</v>
      </c>
      <c r="O324" s="255">
        <f>N324+K324</f>
        <v>1680</v>
      </c>
    </row>
    <row r="325" spans="1:15" s="3" customFormat="1" ht="24" hidden="1" customHeight="1" thickBot="1" x14ac:dyDescent="0.25">
      <c r="A325" s="524"/>
      <c r="B325" s="517"/>
      <c r="C325" s="520"/>
      <c r="D325" s="263" t="s">
        <v>5</v>
      </c>
      <c r="E325" s="249">
        <v>1</v>
      </c>
      <c r="F325" s="248" t="s">
        <v>8</v>
      </c>
      <c r="G325" s="248" t="s">
        <v>18</v>
      </c>
      <c r="H325" s="248" t="s">
        <v>25</v>
      </c>
      <c r="I325" s="249">
        <v>60</v>
      </c>
      <c r="J325" s="250">
        <v>28</v>
      </c>
      <c r="K325" s="250">
        <f>J325*I325</f>
        <v>1680</v>
      </c>
      <c r="L325" s="249">
        <v>0</v>
      </c>
      <c r="M325" s="250"/>
      <c r="N325" s="250">
        <f>M325*L325</f>
        <v>0</v>
      </c>
      <c r="O325" s="251">
        <f>N325+K325</f>
        <v>1680</v>
      </c>
    </row>
    <row r="326" spans="1:15" s="3" customFormat="1" ht="24" hidden="1" customHeight="1" thickBot="1" x14ac:dyDescent="0.25">
      <c r="A326" s="525"/>
      <c r="B326" s="518"/>
      <c r="C326" s="521"/>
      <c r="D326" s="654" t="s">
        <v>34</v>
      </c>
      <c r="E326" s="522"/>
      <c r="F326" s="522"/>
      <c r="G326" s="522"/>
      <c r="H326" s="522"/>
      <c r="I326" s="256">
        <f>SUM(I324:I325)</f>
        <v>120</v>
      </c>
      <c r="J326" s="257" t="s">
        <v>43</v>
      </c>
      <c r="K326" s="257" t="s">
        <v>43</v>
      </c>
      <c r="L326" s="256" t="s">
        <v>43</v>
      </c>
      <c r="M326" s="257" t="s">
        <v>43</v>
      </c>
      <c r="N326" s="258" t="s">
        <v>50</v>
      </c>
      <c r="O326" s="259">
        <f>SUM(O324:O325)</f>
        <v>3360</v>
      </c>
    </row>
    <row r="327" spans="1:15" s="3" customFormat="1" ht="24" hidden="1" customHeight="1" thickBot="1" x14ac:dyDescent="0.25">
      <c r="A327" s="550"/>
      <c r="B327" s="551"/>
      <c r="C327" s="551"/>
      <c r="D327" s="551"/>
      <c r="E327" s="551"/>
      <c r="F327" s="551"/>
      <c r="G327" s="551"/>
      <c r="H327" s="551"/>
      <c r="I327" s="551"/>
      <c r="J327" s="551"/>
      <c r="K327" s="551"/>
      <c r="L327" s="551"/>
      <c r="M327" s="551"/>
      <c r="N327" s="551"/>
      <c r="O327" s="552"/>
    </row>
    <row r="328" spans="1:15" s="3" customFormat="1" ht="24" hidden="1" customHeight="1" x14ac:dyDescent="0.2">
      <c r="A328" s="533" t="s">
        <v>83</v>
      </c>
      <c r="B328" s="536">
        <v>2</v>
      </c>
      <c r="C328" s="538" t="s">
        <v>53</v>
      </c>
      <c r="D328" s="92" t="s">
        <v>5</v>
      </c>
      <c r="E328" s="63">
        <v>1</v>
      </c>
      <c r="F328" s="62" t="s">
        <v>8</v>
      </c>
      <c r="G328" s="62" t="s">
        <v>14</v>
      </c>
      <c r="H328" s="62" t="s">
        <v>24</v>
      </c>
      <c r="I328" s="63">
        <v>15</v>
      </c>
      <c r="J328" s="64">
        <v>46</v>
      </c>
      <c r="K328" s="64">
        <f>J328*I328</f>
        <v>690</v>
      </c>
      <c r="L328" s="63">
        <v>0</v>
      </c>
      <c r="M328" s="64"/>
      <c r="N328" s="64">
        <f>M328*L328</f>
        <v>0</v>
      </c>
      <c r="O328" s="65">
        <f>N328+K328</f>
        <v>690</v>
      </c>
    </row>
    <row r="329" spans="1:15" s="3" customFormat="1" ht="24" hidden="1" customHeight="1" x14ac:dyDescent="0.2">
      <c r="A329" s="534"/>
      <c r="B329" s="537"/>
      <c r="C329" s="539"/>
      <c r="D329" s="93" t="s">
        <v>5</v>
      </c>
      <c r="E329" s="32">
        <v>1</v>
      </c>
      <c r="F329" s="31" t="s">
        <v>8</v>
      </c>
      <c r="G329" s="31" t="s">
        <v>14</v>
      </c>
      <c r="H329" s="31" t="s">
        <v>24</v>
      </c>
      <c r="I329" s="32">
        <v>15</v>
      </c>
      <c r="J329" s="33">
        <v>46</v>
      </c>
      <c r="K329" s="33">
        <f t="shared" ref="K329:K330" si="128">J329*I329</f>
        <v>690</v>
      </c>
      <c r="L329" s="32">
        <v>0</v>
      </c>
      <c r="M329" s="33"/>
      <c r="N329" s="33">
        <f t="shared" ref="N329:N330" si="129">M329*L329</f>
        <v>0</v>
      </c>
      <c r="O329" s="52">
        <f t="shared" ref="O329:O330" si="130">N329+K329</f>
        <v>690</v>
      </c>
    </row>
    <row r="330" spans="1:15" s="3" customFormat="1" ht="24" hidden="1" customHeight="1" thickBot="1" x14ac:dyDescent="0.25">
      <c r="A330" s="534"/>
      <c r="B330" s="537"/>
      <c r="C330" s="539"/>
      <c r="D330" s="94" t="s">
        <v>5</v>
      </c>
      <c r="E330" s="79">
        <v>1</v>
      </c>
      <c r="F330" s="78" t="s">
        <v>8</v>
      </c>
      <c r="G330" s="78" t="s">
        <v>14</v>
      </c>
      <c r="H330" s="78" t="s">
        <v>24</v>
      </c>
      <c r="I330" s="79">
        <v>15</v>
      </c>
      <c r="J330" s="80">
        <v>46</v>
      </c>
      <c r="K330" s="80">
        <f t="shared" si="128"/>
        <v>690</v>
      </c>
      <c r="L330" s="79">
        <v>0</v>
      </c>
      <c r="M330" s="80"/>
      <c r="N330" s="80">
        <f t="shared" si="129"/>
        <v>0</v>
      </c>
      <c r="O330" s="81">
        <f t="shared" si="130"/>
        <v>690</v>
      </c>
    </row>
    <row r="331" spans="1:15" s="3" customFormat="1" ht="24" hidden="1" customHeight="1" thickBot="1" x14ac:dyDescent="0.25">
      <c r="A331" s="534"/>
      <c r="B331" s="537"/>
      <c r="C331" s="539"/>
      <c r="D331" s="498" t="s">
        <v>22</v>
      </c>
      <c r="E331" s="541"/>
      <c r="F331" s="541"/>
      <c r="G331" s="541"/>
      <c r="H331" s="541"/>
      <c r="I331" s="86">
        <f>SUM(I328:I330)</f>
        <v>45</v>
      </c>
      <c r="J331" s="87" t="s">
        <v>43</v>
      </c>
      <c r="K331" s="87" t="s">
        <v>43</v>
      </c>
      <c r="L331" s="86" t="s">
        <v>43</v>
      </c>
      <c r="M331" s="87" t="s">
        <v>43</v>
      </c>
      <c r="N331" s="88" t="s">
        <v>50</v>
      </c>
      <c r="O331" s="89">
        <f>SUM(O328:O330)</f>
        <v>2070</v>
      </c>
    </row>
    <row r="332" spans="1:15" s="3" customFormat="1" ht="24" hidden="1" customHeight="1" x14ac:dyDescent="0.2">
      <c r="A332" s="534"/>
      <c r="B332" s="537"/>
      <c r="C332" s="539"/>
      <c r="D332" s="95" t="s">
        <v>5</v>
      </c>
      <c r="E332" s="83">
        <v>1</v>
      </c>
      <c r="F332" s="82" t="s">
        <v>8</v>
      </c>
      <c r="G332" s="82" t="s">
        <v>14</v>
      </c>
      <c r="H332" s="82" t="s">
        <v>24</v>
      </c>
      <c r="I332" s="83">
        <v>25</v>
      </c>
      <c r="J332" s="84">
        <v>46</v>
      </c>
      <c r="K332" s="84">
        <f>J332*I332</f>
        <v>1150</v>
      </c>
      <c r="L332" s="83">
        <v>0</v>
      </c>
      <c r="M332" s="84"/>
      <c r="N332" s="84">
        <f>M332*L332</f>
        <v>0</v>
      </c>
      <c r="O332" s="85">
        <f>N332+K332</f>
        <v>1150</v>
      </c>
    </row>
    <row r="333" spans="1:15" s="3" customFormat="1" ht="24" hidden="1" customHeight="1" x14ac:dyDescent="0.2">
      <c r="A333" s="534"/>
      <c r="B333" s="537"/>
      <c r="C333" s="539"/>
      <c r="D333" s="93" t="s">
        <v>5</v>
      </c>
      <c r="E333" s="32">
        <v>1</v>
      </c>
      <c r="F333" s="31" t="s">
        <v>8</v>
      </c>
      <c r="G333" s="31" t="s">
        <v>14</v>
      </c>
      <c r="H333" s="31" t="s">
        <v>24</v>
      </c>
      <c r="I333" s="32">
        <v>25</v>
      </c>
      <c r="J333" s="33">
        <v>46</v>
      </c>
      <c r="K333" s="33">
        <f t="shared" ref="K333:K343" si="131">J333*I333</f>
        <v>1150</v>
      </c>
      <c r="L333" s="32">
        <v>0</v>
      </c>
      <c r="M333" s="33"/>
      <c r="N333" s="33">
        <f t="shared" ref="N333:N343" si="132">M333*L333</f>
        <v>0</v>
      </c>
      <c r="O333" s="52">
        <f t="shared" ref="O333:O343" si="133">N333+K333</f>
        <v>1150</v>
      </c>
    </row>
    <row r="334" spans="1:15" s="3" customFormat="1" ht="24" hidden="1" customHeight="1" x14ac:dyDescent="0.2">
      <c r="A334" s="534"/>
      <c r="B334" s="537"/>
      <c r="C334" s="539"/>
      <c r="D334" s="93" t="s">
        <v>5</v>
      </c>
      <c r="E334" s="32">
        <v>1</v>
      </c>
      <c r="F334" s="31" t="s">
        <v>8</v>
      </c>
      <c r="G334" s="31" t="s">
        <v>14</v>
      </c>
      <c r="H334" s="31" t="s">
        <v>24</v>
      </c>
      <c r="I334" s="32">
        <v>25</v>
      </c>
      <c r="J334" s="33">
        <v>46</v>
      </c>
      <c r="K334" s="33">
        <f t="shared" si="131"/>
        <v>1150</v>
      </c>
      <c r="L334" s="32">
        <v>0</v>
      </c>
      <c r="M334" s="33"/>
      <c r="N334" s="33">
        <f t="shared" si="132"/>
        <v>0</v>
      </c>
      <c r="O334" s="52">
        <f t="shared" si="133"/>
        <v>1150</v>
      </c>
    </row>
    <row r="335" spans="1:15" s="3" customFormat="1" ht="24" hidden="1" customHeight="1" x14ac:dyDescent="0.2">
      <c r="A335" s="534"/>
      <c r="B335" s="537"/>
      <c r="C335" s="539"/>
      <c r="D335" s="93" t="s">
        <v>5</v>
      </c>
      <c r="E335" s="32">
        <v>1</v>
      </c>
      <c r="F335" s="31" t="s">
        <v>8</v>
      </c>
      <c r="G335" s="31" t="s">
        <v>14</v>
      </c>
      <c r="H335" s="31" t="s">
        <v>24</v>
      </c>
      <c r="I335" s="32">
        <v>25</v>
      </c>
      <c r="J335" s="33">
        <v>46</v>
      </c>
      <c r="K335" s="33">
        <f t="shared" si="131"/>
        <v>1150</v>
      </c>
      <c r="L335" s="32">
        <v>0</v>
      </c>
      <c r="M335" s="33"/>
      <c r="N335" s="33">
        <f t="shared" si="132"/>
        <v>0</v>
      </c>
      <c r="O335" s="52">
        <f t="shared" si="133"/>
        <v>1150</v>
      </c>
    </row>
    <row r="336" spans="1:15" s="3" customFormat="1" ht="24" hidden="1" customHeight="1" x14ac:dyDescent="0.2">
      <c r="A336" s="534"/>
      <c r="B336" s="537"/>
      <c r="C336" s="539"/>
      <c r="D336" s="93" t="s">
        <v>5</v>
      </c>
      <c r="E336" s="32">
        <v>1</v>
      </c>
      <c r="F336" s="31" t="s">
        <v>8</v>
      </c>
      <c r="G336" s="31" t="s">
        <v>14</v>
      </c>
      <c r="H336" s="31" t="s">
        <v>24</v>
      </c>
      <c r="I336" s="32">
        <v>25</v>
      </c>
      <c r="J336" s="33">
        <v>46</v>
      </c>
      <c r="K336" s="33">
        <f t="shared" si="131"/>
        <v>1150</v>
      </c>
      <c r="L336" s="32">
        <v>0</v>
      </c>
      <c r="M336" s="33"/>
      <c r="N336" s="33">
        <f t="shared" si="132"/>
        <v>0</v>
      </c>
      <c r="O336" s="52">
        <f t="shared" si="133"/>
        <v>1150</v>
      </c>
    </row>
    <row r="337" spans="1:15" s="3" customFormat="1" ht="24" hidden="1" customHeight="1" x14ac:dyDescent="0.2">
      <c r="A337" s="534"/>
      <c r="B337" s="537"/>
      <c r="C337" s="539"/>
      <c r="D337" s="93" t="s">
        <v>5</v>
      </c>
      <c r="E337" s="32">
        <v>1</v>
      </c>
      <c r="F337" s="31" t="s">
        <v>8</v>
      </c>
      <c r="G337" s="31" t="s">
        <v>14</v>
      </c>
      <c r="H337" s="31" t="s">
        <v>24</v>
      </c>
      <c r="I337" s="32">
        <v>25</v>
      </c>
      <c r="J337" s="33">
        <v>46</v>
      </c>
      <c r="K337" s="33">
        <f t="shared" si="131"/>
        <v>1150</v>
      </c>
      <c r="L337" s="32">
        <v>0</v>
      </c>
      <c r="M337" s="33"/>
      <c r="N337" s="33">
        <f t="shared" si="132"/>
        <v>0</v>
      </c>
      <c r="O337" s="52">
        <f t="shared" si="133"/>
        <v>1150</v>
      </c>
    </row>
    <row r="338" spans="1:15" s="3" customFormat="1" ht="24" hidden="1" customHeight="1" x14ac:dyDescent="0.2">
      <c r="A338" s="534"/>
      <c r="B338" s="537"/>
      <c r="C338" s="539"/>
      <c r="D338" s="93" t="s">
        <v>5</v>
      </c>
      <c r="E338" s="32">
        <v>1</v>
      </c>
      <c r="F338" s="31" t="s">
        <v>8</v>
      </c>
      <c r="G338" s="31" t="s">
        <v>14</v>
      </c>
      <c r="H338" s="31" t="s">
        <v>24</v>
      </c>
      <c r="I338" s="32">
        <v>25</v>
      </c>
      <c r="J338" s="33">
        <v>46</v>
      </c>
      <c r="K338" s="33">
        <f t="shared" si="131"/>
        <v>1150</v>
      </c>
      <c r="L338" s="32">
        <v>0</v>
      </c>
      <c r="M338" s="33"/>
      <c r="N338" s="33">
        <f t="shared" si="132"/>
        <v>0</v>
      </c>
      <c r="O338" s="52">
        <f t="shared" si="133"/>
        <v>1150</v>
      </c>
    </row>
    <row r="339" spans="1:15" s="3" customFormat="1" ht="24" hidden="1" customHeight="1" x14ac:dyDescent="0.2">
      <c r="A339" s="534"/>
      <c r="B339" s="537"/>
      <c r="C339" s="539"/>
      <c r="D339" s="93" t="s">
        <v>5</v>
      </c>
      <c r="E339" s="32">
        <v>1</v>
      </c>
      <c r="F339" s="31" t="s">
        <v>8</v>
      </c>
      <c r="G339" s="31" t="s">
        <v>14</v>
      </c>
      <c r="H339" s="31" t="s">
        <v>24</v>
      </c>
      <c r="I339" s="32">
        <v>25</v>
      </c>
      <c r="J339" s="33">
        <v>46</v>
      </c>
      <c r="K339" s="33">
        <f t="shared" si="131"/>
        <v>1150</v>
      </c>
      <c r="L339" s="32">
        <v>0</v>
      </c>
      <c r="M339" s="33"/>
      <c r="N339" s="33">
        <f t="shared" si="132"/>
        <v>0</v>
      </c>
      <c r="O339" s="52">
        <f t="shared" si="133"/>
        <v>1150</v>
      </c>
    </row>
    <row r="340" spans="1:15" s="3" customFormat="1" ht="24" hidden="1" customHeight="1" x14ac:dyDescent="0.2">
      <c r="A340" s="534"/>
      <c r="B340" s="537"/>
      <c r="C340" s="539"/>
      <c r="D340" s="93" t="s">
        <v>5</v>
      </c>
      <c r="E340" s="32">
        <v>1</v>
      </c>
      <c r="F340" s="31" t="s">
        <v>8</v>
      </c>
      <c r="G340" s="31" t="s">
        <v>14</v>
      </c>
      <c r="H340" s="31" t="s">
        <v>24</v>
      </c>
      <c r="I340" s="32">
        <v>25</v>
      </c>
      <c r="J340" s="33">
        <v>46</v>
      </c>
      <c r="K340" s="33">
        <f t="shared" si="131"/>
        <v>1150</v>
      </c>
      <c r="L340" s="32">
        <v>0</v>
      </c>
      <c r="M340" s="33"/>
      <c r="N340" s="33">
        <f t="shared" si="132"/>
        <v>0</v>
      </c>
      <c r="O340" s="52">
        <f t="shared" si="133"/>
        <v>1150</v>
      </c>
    </row>
    <row r="341" spans="1:15" s="3" customFormat="1" ht="24" hidden="1" customHeight="1" x14ac:dyDescent="0.2">
      <c r="A341" s="534"/>
      <c r="B341" s="537"/>
      <c r="C341" s="539"/>
      <c r="D341" s="93" t="s">
        <v>5</v>
      </c>
      <c r="E341" s="32">
        <v>1</v>
      </c>
      <c r="F341" s="31" t="s">
        <v>8</v>
      </c>
      <c r="G341" s="31" t="s">
        <v>14</v>
      </c>
      <c r="H341" s="31" t="s">
        <v>24</v>
      </c>
      <c r="I341" s="32">
        <v>25</v>
      </c>
      <c r="J341" s="33">
        <v>46</v>
      </c>
      <c r="K341" s="33">
        <f t="shared" si="131"/>
        <v>1150</v>
      </c>
      <c r="L341" s="32">
        <v>0</v>
      </c>
      <c r="M341" s="33"/>
      <c r="N341" s="33">
        <f t="shared" si="132"/>
        <v>0</v>
      </c>
      <c r="O341" s="52">
        <f t="shared" si="133"/>
        <v>1150</v>
      </c>
    </row>
    <row r="342" spans="1:15" s="3" customFormat="1" ht="24" hidden="1" customHeight="1" x14ac:dyDescent="0.2">
      <c r="A342" s="534"/>
      <c r="B342" s="537"/>
      <c r="C342" s="539"/>
      <c r="D342" s="93" t="s">
        <v>5</v>
      </c>
      <c r="E342" s="32">
        <v>1</v>
      </c>
      <c r="F342" s="31" t="s">
        <v>8</v>
      </c>
      <c r="G342" s="31" t="s">
        <v>14</v>
      </c>
      <c r="H342" s="31" t="s">
        <v>24</v>
      </c>
      <c r="I342" s="32">
        <v>25</v>
      </c>
      <c r="J342" s="33">
        <v>46</v>
      </c>
      <c r="K342" s="33">
        <f t="shared" si="131"/>
        <v>1150</v>
      </c>
      <c r="L342" s="32">
        <v>0</v>
      </c>
      <c r="M342" s="33"/>
      <c r="N342" s="33">
        <f t="shared" si="132"/>
        <v>0</v>
      </c>
      <c r="O342" s="52">
        <f t="shared" si="133"/>
        <v>1150</v>
      </c>
    </row>
    <row r="343" spans="1:15" s="3" customFormat="1" ht="24" hidden="1" customHeight="1" thickBot="1" x14ac:dyDescent="0.25">
      <c r="A343" s="534"/>
      <c r="B343" s="537"/>
      <c r="C343" s="539"/>
      <c r="D343" s="94" t="s">
        <v>5</v>
      </c>
      <c r="E343" s="79">
        <v>1</v>
      </c>
      <c r="F343" s="78" t="s">
        <v>8</v>
      </c>
      <c r="G343" s="78" t="s">
        <v>14</v>
      </c>
      <c r="H343" s="78" t="s">
        <v>24</v>
      </c>
      <c r="I343" s="79">
        <v>25</v>
      </c>
      <c r="J343" s="80">
        <v>46</v>
      </c>
      <c r="K343" s="80">
        <f t="shared" si="131"/>
        <v>1150</v>
      </c>
      <c r="L343" s="79">
        <v>0</v>
      </c>
      <c r="M343" s="80"/>
      <c r="N343" s="80">
        <f t="shared" si="132"/>
        <v>0</v>
      </c>
      <c r="O343" s="81">
        <f t="shared" si="133"/>
        <v>1150</v>
      </c>
    </row>
    <row r="344" spans="1:15" s="3" customFormat="1" ht="24" hidden="1" customHeight="1" thickBot="1" x14ac:dyDescent="0.25">
      <c r="A344" s="534"/>
      <c r="B344" s="537"/>
      <c r="C344" s="539"/>
      <c r="D344" s="498" t="s">
        <v>22</v>
      </c>
      <c r="E344" s="541"/>
      <c r="F344" s="541"/>
      <c r="G344" s="541"/>
      <c r="H344" s="541"/>
      <c r="I344" s="86">
        <f>SUM(I332:I343)</f>
        <v>300</v>
      </c>
      <c r="J344" s="87" t="s">
        <v>43</v>
      </c>
      <c r="K344" s="87" t="s">
        <v>43</v>
      </c>
      <c r="L344" s="86" t="s">
        <v>43</v>
      </c>
      <c r="M344" s="87" t="s">
        <v>43</v>
      </c>
      <c r="N344" s="88" t="s">
        <v>50</v>
      </c>
      <c r="O344" s="89">
        <f>SUM(O332:O343)</f>
        <v>13800</v>
      </c>
    </row>
    <row r="345" spans="1:15" s="3" customFormat="1" ht="24" hidden="1" customHeight="1" x14ac:dyDescent="0.2">
      <c r="A345" s="534"/>
      <c r="B345" s="537"/>
      <c r="C345" s="539"/>
      <c r="D345" s="95" t="s">
        <v>5</v>
      </c>
      <c r="E345" s="83">
        <v>1</v>
      </c>
      <c r="F345" s="82" t="s">
        <v>8</v>
      </c>
      <c r="G345" s="82" t="s">
        <v>17</v>
      </c>
      <c r="H345" s="82" t="s">
        <v>25</v>
      </c>
      <c r="I345" s="83">
        <v>60</v>
      </c>
      <c r="J345" s="84">
        <v>50</v>
      </c>
      <c r="K345" s="84">
        <f>J345*I345</f>
        <v>3000</v>
      </c>
      <c r="L345" s="83">
        <v>0</v>
      </c>
      <c r="M345" s="84"/>
      <c r="N345" s="84">
        <f>M345*L345</f>
        <v>0</v>
      </c>
      <c r="O345" s="85">
        <f>N345+K345</f>
        <v>3000</v>
      </c>
    </row>
    <row r="346" spans="1:15" s="3" customFormat="1" ht="24" hidden="1" customHeight="1" thickBot="1" x14ac:dyDescent="0.25">
      <c r="A346" s="534"/>
      <c r="B346" s="537"/>
      <c r="C346" s="539"/>
      <c r="D346" s="94" t="s">
        <v>5</v>
      </c>
      <c r="E346" s="79">
        <v>1</v>
      </c>
      <c r="F346" s="78" t="s">
        <v>8</v>
      </c>
      <c r="G346" s="78" t="s">
        <v>17</v>
      </c>
      <c r="H346" s="78" t="s">
        <v>25</v>
      </c>
      <c r="I346" s="79">
        <v>60</v>
      </c>
      <c r="J346" s="80">
        <v>50</v>
      </c>
      <c r="K346" s="80">
        <f>J346*I346</f>
        <v>3000</v>
      </c>
      <c r="L346" s="79">
        <v>0</v>
      </c>
      <c r="M346" s="80"/>
      <c r="N346" s="80">
        <f>M346*L346</f>
        <v>0</v>
      </c>
      <c r="O346" s="81">
        <f>N346+K346</f>
        <v>3000</v>
      </c>
    </row>
    <row r="347" spans="1:15" s="3" customFormat="1" ht="24" hidden="1" customHeight="1" thickBot="1" x14ac:dyDescent="0.25">
      <c r="A347" s="534"/>
      <c r="B347" s="537"/>
      <c r="C347" s="539"/>
      <c r="D347" s="543" t="s">
        <v>35</v>
      </c>
      <c r="E347" s="541"/>
      <c r="F347" s="541"/>
      <c r="G347" s="541"/>
      <c r="H347" s="541"/>
      <c r="I347" s="86">
        <f>SUM(I345:I346)</f>
        <v>120</v>
      </c>
      <c r="J347" s="87" t="s">
        <v>43</v>
      </c>
      <c r="K347" s="87" t="s">
        <v>43</v>
      </c>
      <c r="L347" s="86" t="s">
        <v>43</v>
      </c>
      <c r="M347" s="87" t="s">
        <v>43</v>
      </c>
      <c r="N347" s="88" t="s">
        <v>50</v>
      </c>
      <c r="O347" s="89">
        <f>SUM(O345:O346)</f>
        <v>6000</v>
      </c>
    </row>
    <row r="348" spans="1:15" s="3" customFormat="1" ht="24" hidden="1" customHeight="1" x14ac:dyDescent="0.2">
      <c r="A348" s="534"/>
      <c r="B348" s="537"/>
      <c r="C348" s="539"/>
      <c r="D348" s="95" t="s">
        <v>5</v>
      </c>
      <c r="E348" s="83">
        <v>1</v>
      </c>
      <c r="F348" s="82" t="s">
        <v>8</v>
      </c>
      <c r="G348" s="82" t="s">
        <v>18</v>
      </c>
      <c r="H348" s="82" t="s">
        <v>25</v>
      </c>
      <c r="I348" s="83">
        <v>60</v>
      </c>
      <c r="J348" s="84">
        <v>65</v>
      </c>
      <c r="K348" s="84">
        <f>J348*I348</f>
        <v>3900</v>
      </c>
      <c r="L348" s="83">
        <v>0</v>
      </c>
      <c r="M348" s="84"/>
      <c r="N348" s="84">
        <f>M348*L348</f>
        <v>0</v>
      </c>
      <c r="O348" s="85">
        <f>N348+K348</f>
        <v>3900</v>
      </c>
    </row>
    <row r="349" spans="1:15" s="3" customFormat="1" ht="24" hidden="1" customHeight="1" thickBot="1" x14ac:dyDescent="0.25">
      <c r="A349" s="534"/>
      <c r="B349" s="537"/>
      <c r="C349" s="539"/>
      <c r="D349" s="94" t="s">
        <v>5</v>
      </c>
      <c r="E349" s="79">
        <v>1</v>
      </c>
      <c r="F349" s="78" t="s">
        <v>8</v>
      </c>
      <c r="G349" s="78" t="s">
        <v>18</v>
      </c>
      <c r="H349" s="78" t="s">
        <v>25</v>
      </c>
      <c r="I349" s="79">
        <v>60</v>
      </c>
      <c r="J349" s="80">
        <v>65</v>
      </c>
      <c r="K349" s="80">
        <f>J349*I349</f>
        <v>3900</v>
      </c>
      <c r="L349" s="79">
        <v>0</v>
      </c>
      <c r="M349" s="80"/>
      <c r="N349" s="80">
        <f>M349*L349</f>
        <v>0</v>
      </c>
      <c r="O349" s="81">
        <f>N349+K349</f>
        <v>3900</v>
      </c>
    </row>
    <row r="350" spans="1:15" s="3" customFormat="1" ht="24" hidden="1" customHeight="1" thickBot="1" x14ac:dyDescent="0.25">
      <c r="A350" s="534"/>
      <c r="B350" s="537"/>
      <c r="C350" s="540"/>
      <c r="D350" s="543" t="s">
        <v>34</v>
      </c>
      <c r="E350" s="541"/>
      <c r="F350" s="541"/>
      <c r="G350" s="541"/>
      <c r="H350" s="541"/>
      <c r="I350" s="86">
        <f>SUM(I348:I349)</f>
        <v>120</v>
      </c>
      <c r="J350" s="87" t="s">
        <v>43</v>
      </c>
      <c r="K350" s="87" t="s">
        <v>43</v>
      </c>
      <c r="L350" s="86" t="s">
        <v>43</v>
      </c>
      <c r="M350" s="87" t="s">
        <v>43</v>
      </c>
      <c r="N350" s="88" t="s">
        <v>50</v>
      </c>
      <c r="O350" s="89">
        <f>SUM(O348:O349)</f>
        <v>7800</v>
      </c>
    </row>
    <row r="351" spans="1:15" s="3" customFormat="1" ht="24" hidden="1" customHeight="1" x14ac:dyDescent="0.2">
      <c r="A351" s="534"/>
      <c r="B351" s="537">
        <v>2</v>
      </c>
      <c r="C351" s="538" t="s">
        <v>55</v>
      </c>
      <c r="D351" s="95" t="s">
        <v>5</v>
      </c>
      <c r="E351" s="83">
        <v>1</v>
      </c>
      <c r="F351" s="82" t="s">
        <v>8</v>
      </c>
      <c r="G351" s="82" t="s">
        <v>14</v>
      </c>
      <c r="H351" s="82" t="s">
        <v>24</v>
      </c>
      <c r="I351" s="83">
        <v>15</v>
      </c>
      <c r="J351" s="84">
        <v>66</v>
      </c>
      <c r="K351" s="84">
        <f>J351*I351</f>
        <v>990</v>
      </c>
      <c r="L351" s="83">
        <v>336</v>
      </c>
      <c r="M351" s="84">
        <v>2</v>
      </c>
      <c r="N351" s="84">
        <f>M351*L351</f>
        <v>672</v>
      </c>
      <c r="O351" s="85">
        <f>N351+K351</f>
        <v>1662</v>
      </c>
    </row>
    <row r="352" spans="1:15" s="3" customFormat="1" ht="24" hidden="1" customHeight="1" x14ac:dyDescent="0.2">
      <c r="A352" s="534"/>
      <c r="B352" s="537"/>
      <c r="C352" s="539"/>
      <c r="D352" s="93" t="s">
        <v>5</v>
      </c>
      <c r="E352" s="32">
        <v>1</v>
      </c>
      <c r="F352" s="31" t="s">
        <v>8</v>
      </c>
      <c r="G352" s="31" t="s">
        <v>14</v>
      </c>
      <c r="H352" s="31" t="s">
        <v>24</v>
      </c>
      <c r="I352" s="32">
        <v>15</v>
      </c>
      <c r="J352" s="33">
        <v>66</v>
      </c>
      <c r="K352" s="33">
        <f t="shared" ref="K352:K353" si="134">J352*I352</f>
        <v>990</v>
      </c>
      <c r="L352" s="32">
        <v>336</v>
      </c>
      <c r="M352" s="33">
        <v>2</v>
      </c>
      <c r="N352" s="33">
        <f t="shared" ref="N352:N353" si="135">M352*L352</f>
        <v>672</v>
      </c>
      <c r="O352" s="52">
        <f t="shared" ref="O352:O353" si="136">N352+K352</f>
        <v>1662</v>
      </c>
    </row>
    <row r="353" spans="1:15" s="3" customFormat="1" ht="24" hidden="1" customHeight="1" thickBot="1" x14ac:dyDescent="0.25">
      <c r="A353" s="534"/>
      <c r="B353" s="537"/>
      <c r="C353" s="539"/>
      <c r="D353" s="94" t="s">
        <v>5</v>
      </c>
      <c r="E353" s="79">
        <v>1</v>
      </c>
      <c r="F353" s="78" t="s">
        <v>8</v>
      </c>
      <c r="G353" s="78" t="s">
        <v>14</v>
      </c>
      <c r="H353" s="78" t="s">
        <v>24</v>
      </c>
      <c r="I353" s="79">
        <v>15</v>
      </c>
      <c r="J353" s="80">
        <v>66</v>
      </c>
      <c r="K353" s="80">
        <f t="shared" si="134"/>
        <v>990</v>
      </c>
      <c r="L353" s="79">
        <v>336</v>
      </c>
      <c r="M353" s="80">
        <v>2</v>
      </c>
      <c r="N353" s="80">
        <f t="shared" si="135"/>
        <v>672</v>
      </c>
      <c r="O353" s="81">
        <f t="shared" si="136"/>
        <v>1662</v>
      </c>
    </row>
    <row r="354" spans="1:15" s="3" customFormat="1" ht="24" hidden="1" customHeight="1" thickBot="1" x14ac:dyDescent="0.25">
      <c r="A354" s="534"/>
      <c r="B354" s="537"/>
      <c r="C354" s="539"/>
      <c r="D354" s="498" t="s">
        <v>22</v>
      </c>
      <c r="E354" s="541"/>
      <c r="F354" s="541"/>
      <c r="G354" s="541"/>
      <c r="H354" s="541"/>
      <c r="I354" s="86">
        <f>SUM(I351:I353)</f>
        <v>45</v>
      </c>
      <c r="J354" s="87" t="s">
        <v>43</v>
      </c>
      <c r="K354" s="87" t="s">
        <v>43</v>
      </c>
      <c r="L354" s="86" t="s">
        <v>43</v>
      </c>
      <c r="M354" s="87" t="s">
        <v>43</v>
      </c>
      <c r="N354" s="88" t="s">
        <v>50</v>
      </c>
      <c r="O354" s="89">
        <f>SUM(O351:O353)</f>
        <v>4986</v>
      </c>
    </row>
    <row r="355" spans="1:15" s="3" customFormat="1" ht="24" hidden="1" customHeight="1" x14ac:dyDescent="0.2">
      <c r="A355" s="534"/>
      <c r="B355" s="537"/>
      <c r="C355" s="539"/>
      <c r="D355" s="95" t="s">
        <v>5</v>
      </c>
      <c r="E355" s="83">
        <v>1</v>
      </c>
      <c r="F355" s="82" t="s">
        <v>8</v>
      </c>
      <c r="G355" s="82" t="s">
        <v>14</v>
      </c>
      <c r="H355" s="82" t="s">
        <v>24</v>
      </c>
      <c r="I355" s="83">
        <v>25</v>
      </c>
      <c r="J355" s="84">
        <v>66</v>
      </c>
      <c r="K355" s="84">
        <f>J355*I355</f>
        <v>1650</v>
      </c>
      <c r="L355" s="83">
        <v>336</v>
      </c>
      <c r="M355" s="84">
        <v>2</v>
      </c>
      <c r="N355" s="84">
        <f>M355*L355</f>
        <v>672</v>
      </c>
      <c r="O355" s="85">
        <f>N355+K355</f>
        <v>2322</v>
      </c>
    </row>
    <row r="356" spans="1:15" s="3" customFormat="1" ht="24" hidden="1" customHeight="1" x14ac:dyDescent="0.2">
      <c r="A356" s="534"/>
      <c r="B356" s="537"/>
      <c r="C356" s="539"/>
      <c r="D356" s="93" t="s">
        <v>5</v>
      </c>
      <c r="E356" s="32">
        <v>1</v>
      </c>
      <c r="F356" s="31" t="s">
        <v>8</v>
      </c>
      <c r="G356" s="31" t="s">
        <v>14</v>
      </c>
      <c r="H356" s="31" t="s">
        <v>24</v>
      </c>
      <c r="I356" s="32">
        <v>25</v>
      </c>
      <c r="J356" s="33">
        <v>66</v>
      </c>
      <c r="K356" s="33">
        <f t="shared" ref="K356:K366" si="137">J356*I356</f>
        <v>1650</v>
      </c>
      <c r="L356" s="32">
        <v>336</v>
      </c>
      <c r="M356" s="33">
        <v>2</v>
      </c>
      <c r="N356" s="33">
        <f t="shared" ref="N356:N366" si="138">M356*L356</f>
        <v>672</v>
      </c>
      <c r="O356" s="52">
        <f t="shared" ref="O356:O366" si="139">N356+K356</f>
        <v>2322</v>
      </c>
    </row>
    <row r="357" spans="1:15" s="3" customFormat="1" ht="24" hidden="1" customHeight="1" x14ac:dyDescent="0.2">
      <c r="A357" s="534"/>
      <c r="B357" s="537"/>
      <c r="C357" s="539"/>
      <c r="D357" s="93" t="s">
        <v>5</v>
      </c>
      <c r="E357" s="32">
        <v>1</v>
      </c>
      <c r="F357" s="31" t="s">
        <v>8</v>
      </c>
      <c r="G357" s="31" t="s">
        <v>14</v>
      </c>
      <c r="H357" s="31" t="s">
        <v>24</v>
      </c>
      <c r="I357" s="32">
        <v>25</v>
      </c>
      <c r="J357" s="33">
        <v>66</v>
      </c>
      <c r="K357" s="33">
        <f t="shared" si="137"/>
        <v>1650</v>
      </c>
      <c r="L357" s="32">
        <v>336</v>
      </c>
      <c r="M357" s="33">
        <v>2</v>
      </c>
      <c r="N357" s="33">
        <f t="shared" si="138"/>
        <v>672</v>
      </c>
      <c r="O357" s="52">
        <f t="shared" si="139"/>
        <v>2322</v>
      </c>
    </row>
    <row r="358" spans="1:15" s="3" customFormat="1" ht="24" hidden="1" customHeight="1" x14ac:dyDescent="0.2">
      <c r="A358" s="534"/>
      <c r="B358" s="537"/>
      <c r="C358" s="539"/>
      <c r="D358" s="93" t="s">
        <v>5</v>
      </c>
      <c r="E358" s="32">
        <v>1</v>
      </c>
      <c r="F358" s="31" t="s">
        <v>8</v>
      </c>
      <c r="G358" s="31" t="s">
        <v>14</v>
      </c>
      <c r="H358" s="31" t="s">
        <v>24</v>
      </c>
      <c r="I358" s="32">
        <v>25</v>
      </c>
      <c r="J358" s="33">
        <v>66</v>
      </c>
      <c r="K358" s="33">
        <f t="shared" si="137"/>
        <v>1650</v>
      </c>
      <c r="L358" s="32">
        <v>336</v>
      </c>
      <c r="M358" s="33">
        <v>2</v>
      </c>
      <c r="N358" s="33">
        <f t="shared" si="138"/>
        <v>672</v>
      </c>
      <c r="O358" s="52">
        <f t="shared" si="139"/>
        <v>2322</v>
      </c>
    </row>
    <row r="359" spans="1:15" s="3" customFormat="1" ht="24" hidden="1" customHeight="1" x14ac:dyDescent="0.2">
      <c r="A359" s="534"/>
      <c r="B359" s="537"/>
      <c r="C359" s="539"/>
      <c r="D359" s="93" t="s">
        <v>5</v>
      </c>
      <c r="E359" s="32">
        <v>1</v>
      </c>
      <c r="F359" s="31" t="s">
        <v>8</v>
      </c>
      <c r="G359" s="31" t="s">
        <v>14</v>
      </c>
      <c r="H359" s="31" t="s">
        <v>24</v>
      </c>
      <c r="I359" s="32">
        <v>25</v>
      </c>
      <c r="J359" s="33">
        <v>66</v>
      </c>
      <c r="K359" s="33">
        <f t="shared" si="137"/>
        <v>1650</v>
      </c>
      <c r="L359" s="32">
        <v>336</v>
      </c>
      <c r="M359" s="33">
        <v>2</v>
      </c>
      <c r="N359" s="33">
        <f t="shared" si="138"/>
        <v>672</v>
      </c>
      <c r="O359" s="52">
        <f t="shared" si="139"/>
        <v>2322</v>
      </c>
    </row>
    <row r="360" spans="1:15" s="3" customFormat="1" ht="24" hidden="1" customHeight="1" x14ac:dyDescent="0.2">
      <c r="A360" s="534"/>
      <c r="B360" s="537"/>
      <c r="C360" s="539"/>
      <c r="D360" s="93" t="s">
        <v>5</v>
      </c>
      <c r="E360" s="32">
        <v>1</v>
      </c>
      <c r="F360" s="31" t="s">
        <v>8</v>
      </c>
      <c r="G360" s="31" t="s">
        <v>14</v>
      </c>
      <c r="H360" s="31" t="s">
        <v>24</v>
      </c>
      <c r="I360" s="32">
        <v>25</v>
      </c>
      <c r="J360" s="33">
        <v>66</v>
      </c>
      <c r="K360" s="33">
        <f t="shared" si="137"/>
        <v>1650</v>
      </c>
      <c r="L360" s="32">
        <v>336</v>
      </c>
      <c r="M360" s="33">
        <v>2</v>
      </c>
      <c r="N360" s="33">
        <f t="shared" si="138"/>
        <v>672</v>
      </c>
      <c r="O360" s="52">
        <f t="shared" si="139"/>
        <v>2322</v>
      </c>
    </row>
    <row r="361" spans="1:15" s="3" customFormat="1" ht="24" hidden="1" customHeight="1" x14ac:dyDescent="0.2">
      <c r="A361" s="534"/>
      <c r="B361" s="537"/>
      <c r="C361" s="539"/>
      <c r="D361" s="93" t="s">
        <v>5</v>
      </c>
      <c r="E361" s="32">
        <v>1</v>
      </c>
      <c r="F361" s="31" t="s">
        <v>8</v>
      </c>
      <c r="G361" s="31" t="s">
        <v>14</v>
      </c>
      <c r="H361" s="31" t="s">
        <v>24</v>
      </c>
      <c r="I361" s="32">
        <v>25</v>
      </c>
      <c r="J361" s="33">
        <v>66</v>
      </c>
      <c r="K361" s="33">
        <f t="shared" si="137"/>
        <v>1650</v>
      </c>
      <c r="L361" s="32">
        <v>336</v>
      </c>
      <c r="M361" s="33">
        <v>2</v>
      </c>
      <c r="N361" s="33">
        <f t="shared" si="138"/>
        <v>672</v>
      </c>
      <c r="O361" s="52">
        <f t="shared" si="139"/>
        <v>2322</v>
      </c>
    </row>
    <row r="362" spans="1:15" s="3" customFormat="1" ht="24" hidden="1" customHeight="1" x14ac:dyDescent="0.2">
      <c r="A362" s="534"/>
      <c r="B362" s="537"/>
      <c r="C362" s="539"/>
      <c r="D362" s="93" t="s">
        <v>5</v>
      </c>
      <c r="E362" s="32">
        <v>1</v>
      </c>
      <c r="F362" s="31" t="s">
        <v>8</v>
      </c>
      <c r="G362" s="31" t="s">
        <v>14</v>
      </c>
      <c r="H362" s="31" t="s">
        <v>24</v>
      </c>
      <c r="I362" s="32">
        <v>25</v>
      </c>
      <c r="J362" s="33">
        <v>66</v>
      </c>
      <c r="K362" s="33">
        <f t="shared" si="137"/>
        <v>1650</v>
      </c>
      <c r="L362" s="32">
        <v>336</v>
      </c>
      <c r="M362" s="33">
        <v>2</v>
      </c>
      <c r="N362" s="33">
        <f t="shared" si="138"/>
        <v>672</v>
      </c>
      <c r="O362" s="52">
        <f t="shared" si="139"/>
        <v>2322</v>
      </c>
    </row>
    <row r="363" spans="1:15" s="3" customFormat="1" ht="24" hidden="1" customHeight="1" x14ac:dyDescent="0.2">
      <c r="A363" s="534"/>
      <c r="B363" s="537"/>
      <c r="C363" s="539"/>
      <c r="D363" s="93" t="s">
        <v>5</v>
      </c>
      <c r="E363" s="32">
        <v>1</v>
      </c>
      <c r="F363" s="31" t="s">
        <v>8</v>
      </c>
      <c r="G363" s="31" t="s">
        <v>14</v>
      </c>
      <c r="H363" s="31" t="s">
        <v>24</v>
      </c>
      <c r="I363" s="32">
        <v>25</v>
      </c>
      <c r="J363" s="33">
        <v>66</v>
      </c>
      <c r="K363" s="33">
        <f t="shared" si="137"/>
        <v>1650</v>
      </c>
      <c r="L363" s="32">
        <v>336</v>
      </c>
      <c r="M363" s="33">
        <v>2</v>
      </c>
      <c r="N363" s="33">
        <f t="shared" si="138"/>
        <v>672</v>
      </c>
      <c r="O363" s="52">
        <f t="shared" si="139"/>
        <v>2322</v>
      </c>
    </row>
    <row r="364" spans="1:15" s="3" customFormat="1" ht="24" hidden="1" customHeight="1" x14ac:dyDescent="0.2">
      <c r="A364" s="534"/>
      <c r="B364" s="537"/>
      <c r="C364" s="539"/>
      <c r="D364" s="93" t="s">
        <v>5</v>
      </c>
      <c r="E364" s="32">
        <v>1</v>
      </c>
      <c r="F364" s="31" t="s">
        <v>8</v>
      </c>
      <c r="G364" s="31" t="s">
        <v>14</v>
      </c>
      <c r="H364" s="31" t="s">
        <v>24</v>
      </c>
      <c r="I364" s="32">
        <v>25</v>
      </c>
      <c r="J364" s="33">
        <v>66</v>
      </c>
      <c r="K364" s="33">
        <f t="shared" si="137"/>
        <v>1650</v>
      </c>
      <c r="L364" s="32">
        <v>336</v>
      </c>
      <c r="M364" s="33">
        <v>2</v>
      </c>
      <c r="N364" s="33">
        <f t="shared" si="138"/>
        <v>672</v>
      </c>
      <c r="O364" s="52">
        <f t="shared" si="139"/>
        <v>2322</v>
      </c>
    </row>
    <row r="365" spans="1:15" s="3" customFormat="1" ht="24" hidden="1" customHeight="1" x14ac:dyDescent="0.2">
      <c r="A365" s="534"/>
      <c r="B365" s="537"/>
      <c r="C365" s="539"/>
      <c r="D365" s="93" t="s">
        <v>5</v>
      </c>
      <c r="E365" s="32">
        <v>1</v>
      </c>
      <c r="F365" s="31" t="s">
        <v>8</v>
      </c>
      <c r="G365" s="31" t="s">
        <v>14</v>
      </c>
      <c r="H365" s="31" t="s">
        <v>24</v>
      </c>
      <c r="I365" s="32">
        <v>25</v>
      </c>
      <c r="J365" s="33">
        <v>66</v>
      </c>
      <c r="K365" s="33">
        <f t="shared" si="137"/>
        <v>1650</v>
      </c>
      <c r="L365" s="32">
        <v>336</v>
      </c>
      <c r="M365" s="33">
        <v>2</v>
      </c>
      <c r="N365" s="33">
        <f t="shared" si="138"/>
        <v>672</v>
      </c>
      <c r="O365" s="52">
        <f t="shared" si="139"/>
        <v>2322</v>
      </c>
    </row>
    <row r="366" spans="1:15" s="3" customFormat="1" ht="24" hidden="1" customHeight="1" thickBot="1" x14ac:dyDescent="0.25">
      <c r="A366" s="534"/>
      <c r="B366" s="537"/>
      <c r="C366" s="539"/>
      <c r="D366" s="94" t="s">
        <v>5</v>
      </c>
      <c r="E366" s="79">
        <v>1</v>
      </c>
      <c r="F366" s="78" t="s">
        <v>8</v>
      </c>
      <c r="G366" s="78" t="s">
        <v>14</v>
      </c>
      <c r="H366" s="78" t="s">
        <v>24</v>
      </c>
      <c r="I366" s="79">
        <v>25</v>
      </c>
      <c r="J366" s="80">
        <v>66</v>
      </c>
      <c r="K366" s="80">
        <f t="shared" si="137"/>
        <v>1650</v>
      </c>
      <c r="L366" s="79">
        <v>336</v>
      </c>
      <c r="M366" s="80">
        <v>2</v>
      </c>
      <c r="N366" s="80">
        <f t="shared" si="138"/>
        <v>672</v>
      </c>
      <c r="O366" s="81">
        <f t="shared" si="139"/>
        <v>2322</v>
      </c>
    </row>
    <row r="367" spans="1:15" s="3" customFormat="1" ht="24" hidden="1" customHeight="1" thickBot="1" x14ac:dyDescent="0.25">
      <c r="A367" s="534"/>
      <c r="B367" s="537"/>
      <c r="C367" s="539"/>
      <c r="D367" s="498" t="s">
        <v>22</v>
      </c>
      <c r="E367" s="541"/>
      <c r="F367" s="541"/>
      <c r="G367" s="541"/>
      <c r="H367" s="541"/>
      <c r="I367" s="86">
        <f>SUM(I355:I366)</f>
        <v>300</v>
      </c>
      <c r="J367" s="87" t="s">
        <v>43</v>
      </c>
      <c r="K367" s="87" t="s">
        <v>43</v>
      </c>
      <c r="L367" s="86" t="s">
        <v>43</v>
      </c>
      <c r="M367" s="87" t="s">
        <v>43</v>
      </c>
      <c r="N367" s="88" t="s">
        <v>50</v>
      </c>
      <c r="O367" s="89">
        <f>SUM(O355:O366)</f>
        <v>27864</v>
      </c>
    </row>
    <row r="368" spans="1:15" s="3" customFormat="1" ht="24" hidden="1" customHeight="1" x14ac:dyDescent="0.2">
      <c r="A368" s="534"/>
      <c r="B368" s="537"/>
      <c r="C368" s="539"/>
      <c r="D368" s="95" t="s">
        <v>5</v>
      </c>
      <c r="E368" s="83">
        <v>1</v>
      </c>
      <c r="F368" s="82" t="s">
        <v>8</v>
      </c>
      <c r="G368" s="82" t="s">
        <v>17</v>
      </c>
      <c r="H368" s="82" t="s">
        <v>25</v>
      </c>
      <c r="I368" s="83">
        <v>60</v>
      </c>
      <c r="J368" s="84">
        <v>66</v>
      </c>
      <c r="K368" s="84">
        <f>J368*I368</f>
        <v>3960</v>
      </c>
      <c r="L368" s="83">
        <v>336</v>
      </c>
      <c r="M368" s="84">
        <v>2</v>
      </c>
      <c r="N368" s="84">
        <f>M368*L368</f>
        <v>672</v>
      </c>
      <c r="O368" s="85">
        <f>N368+K368</f>
        <v>4632</v>
      </c>
    </row>
    <row r="369" spans="1:15" s="3" customFormat="1" ht="24" hidden="1" customHeight="1" thickBot="1" x14ac:dyDescent="0.25">
      <c r="A369" s="534"/>
      <c r="B369" s="537"/>
      <c r="C369" s="539"/>
      <c r="D369" s="94" t="s">
        <v>5</v>
      </c>
      <c r="E369" s="79">
        <v>1</v>
      </c>
      <c r="F369" s="78" t="s">
        <v>8</v>
      </c>
      <c r="G369" s="78" t="s">
        <v>17</v>
      </c>
      <c r="H369" s="78" t="s">
        <v>25</v>
      </c>
      <c r="I369" s="79">
        <v>60</v>
      </c>
      <c r="J369" s="80">
        <v>66</v>
      </c>
      <c r="K369" s="80">
        <f>J369*I369</f>
        <v>3960</v>
      </c>
      <c r="L369" s="79">
        <v>336</v>
      </c>
      <c r="M369" s="80">
        <v>2</v>
      </c>
      <c r="N369" s="80">
        <f>M369*L369</f>
        <v>672</v>
      </c>
      <c r="O369" s="81">
        <f>N369+K369</f>
        <v>4632</v>
      </c>
    </row>
    <row r="370" spans="1:15" s="3" customFormat="1" ht="24" hidden="1" customHeight="1" thickBot="1" x14ac:dyDescent="0.25">
      <c r="A370" s="534"/>
      <c r="B370" s="537"/>
      <c r="C370" s="539"/>
      <c r="D370" s="498" t="s">
        <v>35</v>
      </c>
      <c r="E370" s="541"/>
      <c r="F370" s="541"/>
      <c r="G370" s="541"/>
      <c r="H370" s="541"/>
      <c r="I370" s="86">
        <f>SUM(I368:I369)</f>
        <v>120</v>
      </c>
      <c r="J370" s="87" t="s">
        <v>43</v>
      </c>
      <c r="K370" s="87" t="s">
        <v>43</v>
      </c>
      <c r="L370" s="86" t="s">
        <v>43</v>
      </c>
      <c r="M370" s="87" t="s">
        <v>43</v>
      </c>
      <c r="N370" s="88" t="s">
        <v>50</v>
      </c>
      <c r="O370" s="89">
        <f>SUM(O368:O369)</f>
        <v>9264</v>
      </c>
    </row>
    <row r="371" spans="1:15" s="3" customFormat="1" ht="24" hidden="1" customHeight="1" x14ac:dyDescent="0.2">
      <c r="A371" s="534"/>
      <c r="B371" s="537"/>
      <c r="C371" s="539"/>
      <c r="D371" s="95" t="s">
        <v>5</v>
      </c>
      <c r="E371" s="83">
        <v>1</v>
      </c>
      <c r="F371" s="82" t="s">
        <v>8</v>
      </c>
      <c r="G371" s="82" t="s">
        <v>18</v>
      </c>
      <c r="H371" s="82" t="s">
        <v>25</v>
      </c>
      <c r="I371" s="83">
        <v>60</v>
      </c>
      <c r="J371" s="84">
        <v>76</v>
      </c>
      <c r="K371" s="84">
        <f>J371*I371</f>
        <v>4560</v>
      </c>
      <c r="L371" s="83">
        <v>336</v>
      </c>
      <c r="M371" s="84">
        <v>2</v>
      </c>
      <c r="N371" s="84">
        <f>M371*L371</f>
        <v>672</v>
      </c>
      <c r="O371" s="85">
        <f>N371+K371</f>
        <v>5232</v>
      </c>
    </row>
    <row r="372" spans="1:15" s="3" customFormat="1" ht="24" hidden="1" customHeight="1" thickBot="1" x14ac:dyDescent="0.25">
      <c r="A372" s="534"/>
      <c r="B372" s="537"/>
      <c r="C372" s="539"/>
      <c r="D372" s="94" t="s">
        <v>5</v>
      </c>
      <c r="E372" s="79">
        <v>1</v>
      </c>
      <c r="F372" s="78" t="s">
        <v>8</v>
      </c>
      <c r="G372" s="78" t="s">
        <v>18</v>
      </c>
      <c r="H372" s="78" t="s">
        <v>25</v>
      </c>
      <c r="I372" s="79">
        <v>60</v>
      </c>
      <c r="J372" s="80">
        <v>76</v>
      </c>
      <c r="K372" s="80">
        <f>J372*I372</f>
        <v>4560</v>
      </c>
      <c r="L372" s="79">
        <v>336</v>
      </c>
      <c r="M372" s="80">
        <v>2</v>
      </c>
      <c r="N372" s="80">
        <f>M372*L372</f>
        <v>672</v>
      </c>
      <c r="O372" s="81">
        <f>N372+K372</f>
        <v>5232</v>
      </c>
    </row>
    <row r="373" spans="1:15" s="3" customFormat="1" ht="24" hidden="1" customHeight="1" thickBot="1" x14ac:dyDescent="0.25">
      <c r="A373" s="534"/>
      <c r="B373" s="537"/>
      <c r="C373" s="540"/>
      <c r="D373" s="543" t="s">
        <v>34</v>
      </c>
      <c r="E373" s="541"/>
      <c r="F373" s="541"/>
      <c r="G373" s="541"/>
      <c r="H373" s="541"/>
      <c r="I373" s="86">
        <f>SUM(I371:I372)</f>
        <v>120</v>
      </c>
      <c r="J373" s="87" t="s">
        <v>43</v>
      </c>
      <c r="K373" s="87" t="s">
        <v>43</v>
      </c>
      <c r="L373" s="86" t="s">
        <v>43</v>
      </c>
      <c r="M373" s="87" t="s">
        <v>43</v>
      </c>
      <c r="N373" s="88" t="s">
        <v>50</v>
      </c>
      <c r="O373" s="89">
        <f>SUM(O371:O372)</f>
        <v>10464</v>
      </c>
    </row>
    <row r="374" spans="1:15" s="3" customFormat="1" ht="24" hidden="1" customHeight="1" x14ac:dyDescent="0.2">
      <c r="A374" s="534"/>
      <c r="B374" s="537">
        <v>2</v>
      </c>
      <c r="C374" s="538" t="s">
        <v>58</v>
      </c>
      <c r="D374" s="95" t="s">
        <v>5</v>
      </c>
      <c r="E374" s="83">
        <v>1</v>
      </c>
      <c r="F374" s="82" t="s">
        <v>8</v>
      </c>
      <c r="G374" s="82" t="s">
        <v>14</v>
      </c>
      <c r="H374" s="82" t="s">
        <v>24</v>
      </c>
      <c r="I374" s="83">
        <v>15</v>
      </c>
      <c r="J374" s="84">
        <v>77</v>
      </c>
      <c r="K374" s="84">
        <f>J374*I374</f>
        <v>1155</v>
      </c>
      <c r="L374" s="83">
        <v>544</v>
      </c>
      <c r="M374" s="84">
        <v>2</v>
      </c>
      <c r="N374" s="84">
        <f>M374*L374</f>
        <v>1088</v>
      </c>
      <c r="O374" s="85">
        <f>N374+K374</f>
        <v>2243</v>
      </c>
    </row>
    <row r="375" spans="1:15" s="3" customFormat="1" ht="24" hidden="1" customHeight="1" x14ac:dyDescent="0.2">
      <c r="A375" s="534"/>
      <c r="B375" s="537"/>
      <c r="C375" s="539"/>
      <c r="D375" s="93" t="s">
        <v>5</v>
      </c>
      <c r="E375" s="32">
        <v>1</v>
      </c>
      <c r="F375" s="31" t="s">
        <v>8</v>
      </c>
      <c r="G375" s="31" t="s">
        <v>14</v>
      </c>
      <c r="H375" s="31" t="s">
        <v>24</v>
      </c>
      <c r="I375" s="32">
        <v>15</v>
      </c>
      <c r="J375" s="33">
        <v>77</v>
      </c>
      <c r="K375" s="33">
        <f t="shared" ref="K375:K376" si="140">J375*I375</f>
        <v>1155</v>
      </c>
      <c r="L375" s="32">
        <v>544</v>
      </c>
      <c r="M375" s="33">
        <v>2</v>
      </c>
      <c r="N375" s="33">
        <f t="shared" ref="N375:N376" si="141">M375*L375</f>
        <v>1088</v>
      </c>
      <c r="O375" s="52">
        <f t="shared" ref="O375:O376" si="142">N375+K375</f>
        <v>2243</v>
      </c>
    </row>
    <row r="376" spans="1:15" s="3" customFormat="1" ht="24" hidden="1" customHeight="1" thickBot="1" x14ac:dyDescent="0.25">
      <c r="A376" s="534"/>
      <c r="B376" s="537"/>
      <c r="C376" s="539"/>
      <c r="D376" s="94" t="s">
        <v>5</v>
      </c>
      <c r="E376" s="79">
        <v>1</v>
      </c>
      <c r="F376" s="78" t="s">
        <v>8</v>
      </c>
      <c r="G376" s="78" t="s">
        <v>14</v>
      </c>
      <c r="H376" s="78" t="s">
        <v>24</v>
      </c>
      <c r="I376" s="79">
        <v>15</v>
      </c>
      <c r="J376" s="80">
        <v>77</v>
      </c>
      <c r="K376" s="80">
        <f t="shared" si="140"/>
        <v>1155</v>
      </c>
      <c r="L376" s="79">
        <v>544</v>
      </c>
      <c r="M376" s="80">
        <v>2</v>
      </c>
      <c r="N376" s="80">
        <f t="shared" si="141"/>
        <v>1088</v>
      </c>
      <c r="O376" s="81">
        <f t="shared" si="142"/>
        <v>2243</v>
      </c>
    </row>
    <row r="377" spans="1:15" s="3" customFormat="1" ht="24" hidden="1" customHeight="1" thickBot="1" x14ac:dyDescent="0.25">
      <c r="A377" s="534"/>
      <c r="B377" s="537"/>
      <c r="C377" s="539"/>
      <c r="D377" s="543" t="s">
        <v>22</v>
      </c>
      <c r="E377" s="541"/>
      <c r="F377" s="541"/>
      <c r="G377" s="541"/>
      <c r="H377" s="541"/>
      <c r="I377" s="86">
        <f>SUM(I374:I376)</f>
        <v>45</v>
      </c>
      <c r="J377" s="87" t="s">
        <v>43</v>
      </c>
      <c r="K377" s="87" t="s">
        <v>43</v>
      </c>
      <c r="L377" s="86" t="s">
        <v>43</v>
      </c>
      <c r="M377" s="87" t="s">
        <v>43</v>
      </c>
      <c r="N377" s="88" t="s">
        <v>50</v>
      </c>
      <c r="O377" s="89">
        <f>SUM(O374:O376)</f>
        <v>6729</v>
      </c>
    </row>
    <row r="378" spans="1:15" s="3" customFormat="1" ht="24" hidden="1" customHeight="1" x14ac:dyDescent="0.2">
      <c r="A378" s="534"/>
      <c r="B378" s="537"/>
      <c r="C378" s="539"/>
      <c r="D378" s="95" t="s">
        <v>5</v>
      </c>
      <c r="E378" s="83">
        <v>1</v>
      </c>
      <c r="F378" s="82" t="s">
        <v>8</v>
      </c>
      <c r="G378" s="82" t="s">
        <v>14</v>
      </c>
      <c r="H378" s="82" t="s">
        <v>24</v>
      </c>
      <c r="I378" s="83">
        <v>25</v>
      </c>
      <c r="J378" s="84">
        <v>77</v>
      </c>
      <c r="K378" s="84">
        <f>J378*I378</f>
        <v>1925</v>
      </c>
      <c r="L378" s="83">
        <v>544</v>
      </c>
      <c r="M378" s="84">
        <v>2</v>
      </c>
      <c r="N378" s="84">
        <f>M378*L378</f>
        <v>1088</v>
      </c>
      <c r="O378" s="85">
        <f>N378+K378</f>
        <v>3013</v>
      </c>
    </row>
    <row r="379" spans="1:15" s="3" customFormat="1" ht="24" hidden="1" customHeight="1" x14ac:dyDescent="0.2">
      <c r="A379" s="534"/>
      <c r="B379" s="537"/>
      <c r="C379" s="539"/>
      <c r="D379" s="93" t="s">
        <v>5</v>
      </c>
      <c r="E379" s="32">
        <v>1</v>
      </c>
      <c r="F379" s="31" t="s">
        <v>8</v>
      </c>
      <c r="G379" s="31" t="s">
        <v>14</v>
      </c>
      <c r="H379" s="31" t="s">
        <v>24</v>
      </c>
      <c r="I379" s="32">
        <v>25</v>
      </c>
      <c r="J379" s="33">
        <v>77</v>
      </c>
      <c r="K379" s="33">
        <f t="shared" ref="K379:K389" si="143">J379*I379</f>
        <v>1925</v>
      </c>
      <c r="L379" s="32">
        <v>544</v>
      </c>
      <c r="M379" s="33">
        <v>2</v>
      </c>
      <c r="N379" s="33">
        <f t="shared" ref="N379:N389" si="144">M379*L379</f>
        <v>1088</v>
      </c>
      <c r="O379" s="52">
        <f t="shared" ref="O379:O389" si="145">N379+K379</f>
        <v>3013</v>
      </c>
    </row>
    <row r="380" spans="1:15" s="3" customFormat="1" ht="24" hidden="1" customHeight="1" x14ac:dyDescent="0.2">
      <c r="A380" s="534"/>
      <c r="B380" s="537"/>
      <c r="C380" s="539"/>
      <c r="D380" s="93" t="s">
        <v>5</v>
      </c>
      <c r="E380" s="32">
        <v>1</v>
      </c>
      <c r="F380" s="31" t="s">
        <v>8</v>
      </c>
      <c r="G380" s="31" t="s">
        <v>14</v>
      </c>
      <c r="H380" s="31" t="s">
        <v>24</v>
      </c>
      <c r="I380" s="32">
        <v>25</v>
      </c>
      <c r="J380" s="33">
        <v>77</v>
      </c>
      <c r="K380" s="33">
        <f t="shared" si="143"/>
        <v>1925</v>
      </c>
      <c r="L380" s="32">
        <v>544</v>
      </c>
      <c r="M380" s="33">
        <v>2</v>
      </c>
      <c r="N380" s="33">
        <f t="shared" si="144"/>
        <v>1088</v>
      </c>
      <c r="O380" s="52">
        <f t="shared" si="145"/>
        <v>3013</v>
      </c>
    </row>
    <row r="381" spans="1:15" s="3" customFormat="1" ht="24" hidden="1" customHeight="1" x14ac:dyDescent="0.2">
      <c r="A381" s="534"/>
      <c r="B381" s="537"/>
      <c r="C381" s="539"/>
      <c r="D381" s="93" t="s">
        <v>5</v>
      </c>
      <c r="E381" s="32">
        <v>1</v>
      </c>
      <c r="F381" s="31" t="s">
        <v>8</v>
      </c>
      <c r="G381" s="31" t="s">
        <v>14</v>
      </c>
      <c r="H381" s="31" t="s">
        <v>24</v>
      </c>
      <c r="I381" s="32">
        <v>25</v>
      </c>
      <c r="J381" s="33">
        <v>77</v>
      </c>
      <c r="K381" s="33">
        <f t="shared" si="143"/>
        <v>1925</v>
      </c>
      <c r="L381" s="32">
        <v>544</v>
      </c>
      <c r="M381" s="33">
        <v>2</v>
      </c>
      <c r="N381" s="33">
        <f t="shared" si="144"/>
        <v>1088</v>
      </c>
      <c r="O381" s="52">
        <f t="shared" si="145"/>
        <v>3013</v>
      </c>
    </row>
    <row r="382" spans="1:15" s="3" customFormat="1" ht="24" hidden="1" customHeight="1" x14ac:dyDescent="0.2">
      <c r="A382" s="534"/>
      <c r="B382" s="537"/>
      <c r="C382" s="539"/>
      <c r="D382" s="93" t="s">
        <v>5</v>
      </c>
      <c r="E382" s="32">
        <v>1</v>
      </c>
      <c r="F382" s="31" t="s">
        <v>8</v>
      </c>
      <c r="G382" s="31" t="s">
        <v>14</v>
      </c>
      <c r="H382" s="31" t="s">
        <v>24</v>
      </c>
      <c r="I382" s="32">
        <v>25</v>
      </c>
      <c r="J382" s="33">
        <v>77</v>
      </c>
      <c r="K382" s="33">
        <f t="shared" si="143"/>
        <v>1925</v>
      </c>
      <c r="L382" s="32">
        <v>544</v>
      </c>
      <c r="M382" s="33">
        <v>2</v>
      </c>
      <c r="N382" s="33">
        <f t="shared" si="144"/>
        <v>1088</v>
      </c>
      <c r="O382" s="52">
        <f t="shared" si="145"/>
        <v>3013</v>
      </c>
    </row>
    <row r="383" spans="1:15" s="3" customFormat="1" ht="24" hidden="1" customHeight="1" x14ac:dyDescent="0.2">
      <c r="A383" s="534"/>
      <c r="B383" s="537"/>
      <c r="C383" s="539"/>
      <c r="D383" s="93" t="s">
        <v>5</v>
      </c>
      <c r="E383" s="32">
        <v>1</v>
      </c>
      <c r="F383" s="31" t="s">
        <v>8</v>
      </c>
      <c r="G383" s="31" t="s">
        <v>14</v>
      </c>
      <c r="H383" s="31" t="s">
        <v>24</v>
      </c>
      <c r="I383" s="32">
        <v>25</v>
      </c>
      <c r="J383" s="33">
        <v>77</v>
      </c>
      <c r="K383" s="33">
        <f t="shared" si="143"/>
        <v>1925</v>
      </c>
      <c r="L383" s="32">
        <v>544</v>
      </c>
      <c r="M383" s="33">
        <v>2</v>
      </c>
      <c r="N383" s="33">
        <f t="shared" si="144"/>
        <v>1088</v>
      </c>
      <c r="O383" s="52">
        <f t="shared" si="145"/>
        <v>3013</v>
      </c>
    </row>
    <row r="384" spans="1:15" s="3" customFormat="1" ht="24" hidden="1" customHeight="1" x14ac:dyDescent="0.2">
      <c r="A384" s="534"/>
      <c r="B384" s="537"/>
      <c r="C384" s="539"/>
      <c r="D384" s="93" t="s">
        <v>5</v>
      </c>
      <c r="E384" s="32">
        <v>1</v>
      </c>
      <c r="F384" s="31" t="s">
        <v>8</v>
      </c>
      <c r="G384" s="31" t="s">
        <v>14</v>
      </c>
      <c r="H384" s="31" t="s">
        <v>24</v>
      </c>
      <c r="I384" s="32">
        <v>25</v>
      </c>
      <c r="J384" s="33">
        <v>77</v>
      </c>
      <c r="K384" s="33">
        <f t="shared" si="143"/>
        <v>1925</v>
      </c>
      <c r="L384" s="32">
        <v>544</v>
      </c>
      <c r="M384" s="33">
        <v>2</v>
      </c>
      <c r="N384" s="33">
        <f t="shared" si="144"/>
        <v>1088</v>
      </c>
      <c r="O384" s="52">
        <f t="shared" si="145"/>
        <v>3013</v>
      </c>
    </row>
    <row r="385" spans="1:15" s="3" customFormat="1" ht="24" hidden="1" customHeight="1" x14ac:dyDescent="0.2">
      <c r="A385" s="534"/>
      <c r="B385" s="537"/>
      <c r="C385" s="539"/>
      <c r="D385" s="93" t="s">
        <v>5</v>
      </c>
      <c r="E385" s="32">
        <v>1</v>
      </c>
      <c r="F385" s="31" t="s">
        <v>8</v>
      </c>
      <c r="G385" s="31" t="s">
        <v>14</v>
      </c>
      <c r="H385" s="31" t="s">
        <v>24</v>
      </c>
      <c r="I385" s="32">
        <v>25</v>
      </c>
      <c r="J385" s="33">
        <v>77</v>
      </c>
      <c r="K385" s="33">
        <f t="shared" si="143"/>
        <v>1925</v>
      </c>
      <c r="L385" s="32">
        <v>544</v>
      </c>
      <c r="M385" s="33">
        <v>2</v>
      </c>
      <c r="N385" s="33">
        <f t="shared" si="144"/>
        <v>1088</v>
      </c>
      <c r="O385" s="52">
        <f t="shared" si="145"/>
        <v>3013</v>
      </c>
    </row>
    <row r="386" spans="1:15" s="3" customFormat="1" ht="24" hidden="1" customHeight="1" x14ac:dyDescent="0.2">
      <c r="A386" s="534"/>
      <c r="B386" s="537"/>
      <c r="C386" s="539"/>
      <c r="D386" s="93" t="s">
        <v>5</v>
      </c>
      <c r="E386" s="32">
        <v>1</v>
      </c>
      <c r="F386" s="31" t="s">
        <v>8</v>
      </c>
      <c r="G386" s="31" t="s">
        <v>14</v>
      </c>
      <c r="H386" s="31" t="s">
        <v>24</v>
      </c>
      <c r="I386" s="32">
        <v>25</v>
      </c>
      <c r="J386" s="33">
        <v>77</v>
      </c>
      <c r="K386" s="33">
        <f t="shared" si="143"/>
        <v>1925</v>
      </c>
      <c r="L386" s="32">
        <v>544</v>
      </c>
      <c r="M386" s="33">
        <v>2</v>
      </c>
      <c r="N386" s="33">
        <f t="shared" si="144"/>
        <v>1088</v>
      </c>
      <c r="O386" s="52">
        <f t="shared" si="145"/>
        <v>3013</v>
      </c>
    </row>
    <row r="387" spans="1:15" s="3" customFormat="1" ht="24" hidden="1" customHeight="1" x14ac:dyDescent="0.2">
      <c r="A387" s="534"/>
      <c r="B387" s="537"/>
      <c r="C387" s="539"/>
      <c r="D387" s="93" t="s">
        <v>5</v>
      </c>
      <c r="E387" s="32">
        <v>1</v>
      </c>
      <c r="F387" s="31" t="s">
        <v>8</v>
      </c>
      <c r="G387" s="31" t="s">
        <v>14</v>
      </c>
      <c r="H387" s="31" t="s">
        <v>24</v>
      </c>
      <c r="I387" s="32">
        <v>25</v>
      </c>
      <c r="J387" s="33">
        <v>77</v>
      </c>
      <c r="K387" s="33">
        <f t="shared" si="143"/>
        <v>1925</v>
      </c>
      <c r="L387" s="32">
        <v>544</v>
      </c>
      <c r="M387" s="33">
        <v>2</v>
      </c>
      <c r="N387" s="33">
        <f t="shared" si="144"/>
        <v>1088</v>
      </c>
      <c r="O387" s="52">
        <f t="shared" si="145"/>
        <v>3013</v>
      </c>
    </row>
    <row r="388" spans="1:15" s="3" customFormat="1" ht="24" hidden="1" customHeight="1" x14ac:dyDescent="0.2">
      <c r="A388" s="534"/>
      <c r="B388" s="537"/>
      <c r="C388" s="539"/>
      <c r="D388" s="93" t="s">
        <v>5</v>
      </c>
      <c r="E388" s="32">
        <v>1</v>
      </c>
      <c r="F388" s="31" t="s">
        <v>8</v>
      </c>
      <c r="G388" s="31" t="s">
        <v>14</v>
      </c>
      <c r="H388" s="31" t="s">
        <v>24</v>
      </c>
      <c r="I388" s="32">
        <v>25</v>
      </c>
      <c r="J388" s="33">
        <v>77</v>
      </c>
      <c r="K388" s="33">
        <f t="shared" si="143"/>
        <v>1925</v>
      </c>
      <c r="L388" s="32">
        <v>544</v>
      </c>
      <c r="M388" s="33">
        <v>2</v>
      </c>
      <c r="N388" s="33">
        <f t="shared" si="144"/>
        <v>1088</v>
      </c>
      <c r="O388" s="52">
        <f t="shared" si="145"/>
        <v>3013</v>
      </c>
    </row>
    <row r="389" spans="1:15" s="3" customFormat="1" ht="24" hidden="1" customHeight="1" thickBot="1" x14ac:dyDescent="0.25">
      <c r="A389" s="534"/>
      <c r="B389" s="537"/>
      <c r="C389" s="539"/>
      <c r="D389" s="94" t="s">
        <v>5</v>
      </c>
      <c r="E389" s="79">
        <v>1</v>
      </c>
      <c r="F389" s="78" t="s">
        <v>8</v>
      </c>
      <c r="G389" s="78" t="s">
        <v>14</v>
      </c>
      <c r="H389" s="78" t="s">
        <v>24</v>
      </c>
      <c r="I389" s="79">
        <v>25</v>
      </c>
      <c r="J389" s="80">
        <v>77</v>
      </c>
      <c r="K389" s="80">
        <f t="shared" si="143"/>
        <v>1925</v>
      </c>
      <c r="L389" s="79">
        <v>544</v>
      </c>
      <c r="M389" s="80">
        <v>2</v>
      </c>
      <c r="N389" s="80">
        <f t="shared" si="144"/>
        <v>1088</v>
      </c>
      <c r="O389" s="81">
        <f t="shared" si="145"/>
        <v>3013</v>
      </c>
    </row>
    <row r="390" spans="1:15" s="3" customFormat="1" ht="24" hidden="1" customHeight="1" thickBot="1" x14ac:dyDescent="0.25">
      <c r="A390" s="534"/>
      <c r="B390" s="537"/>
      <c r="C390" s="539"/>
      <c r="D390" s="543" t="s">
        <v>22</v>
      </c>
      <c r="E390" s="541"/>
      <c r="F390" s="541"/>
      <c r="G390" s="541"/>
      <c r="H390" s="541"/>
      <c r="I390" s="86">
        <f>SUM(I378:I389)</f>
        <v>300</v>
      </c>
      <c r="J390" s="87"/>
      <c r="K390" s="87"/>
      <c r="L390" s="86" t="s">
        <v>43</v>
      </c>
      <c r="M390" s="87"/>
      <c r="N390" s="88" t="s">
        <v>50</v>
      </c>
      <c r="O390" s="89">
        <f>SUM(O378:O389)</f>
        <v>36156</v>
      </c>
    </row>
    <row r="391" spans="1:15" s="3" customFormat="1" ht="24" hidden="1" customHeight="1" x14ac:dyDescent="0.2">
      <c r="A391" s="534"/>
      <c r="B391" s="537"/>
      <c r="C391" s="539"/>
      <c r="D391" s="95" t="s">
        <v>5</v>
      </c>
      <c r="E391" s="83">
        <v>1</v>
      </c>
      <c r="F391" s="82" t="s">
        <v>8</v>
      </c>
      <c r="G391" s="82" t="s">
        <v>17</v>
      </c>
      <c r="H391" s="82" t="s">
        <v>25</v>
      </c>
      <c r="I391" s="83">
        <v>60</v>
      </c>
      <c r="J391" s="84">
        <v>77</v>
      </c>
      <c r="K391" s="84">
        <f>J391*I391</f>
        <v>4620</v>
      </c>
      <c r="L391" s="83">
        <v>544</v>
      </c>
      <c r="M391" s="84">
        <v>2</v>
      </c>
      <c r="N391" s="84">
        <f>M391*L391</f>
        <v>1088</v>
      </c>
      <c r="O391" s="85">
        <f>N391+K391</f>
        <v>5708</v>
      </c>
    </row>
    <row r="392" spans="1:15" s="3" customFormat="1" ht="24" hidden="1" customHeight="1" thickBot="1" x14ac:dyDescent="0.25">
      <c r="A392" s="534"/>
      <c r="B392" s="537"/>
      <c r="C392" s="539"/>
      <c r="D392" s="94" t="s">
        <v>5</v>
      </c>
      <c r="E392" s="79">
        <v>1</v>
      </c>
      <c r="F392" s="78" t="s">
        <v>8</v>
      </c>
      <c r="G392" s="78" t="s">
        <v>17</v>
      </c>
      <c r="H392" s="78" t="s">
        <v>25</v>
      </c>
      <c r="I392" s="79">
        <v>60</v>
      </c>
      <c r="J392" s="80">
        <v>77</v>
      </c>
      <c r="K392" s="80">
        <f>J392*I392</f>
        <v>4620</v>
      </c>
      <c r="L392" s="79">
        <v>544</v>
      </c>
      <c r="M392" s="80">
        <v>2</v>
      </c>
      <c r="N392" s="80">
        <f>M392*L392</f>
        <v>1088</v>
      </c>
      <c r="O392" s="81">
        <f>N392+K392</f>
        <v>5708</v>
      </c>
    </row>
    <row r="393" spans="1:15" s="3" customFormat="1" ht="24" hidden="1" customHeight="1" thickBot="1" x14ac:dyDescent="0.25">
      <c r="A393" s="534"/>
      <c r="B393" s="537"/>
      <c r="C393" s="539"/>
      <c r="D393" s="543" t="s">
        <v>35</v>
      </c>
      <c r="E393" s="541"/>
      <c r="F393" s="541"/>
      <c r="G393" s="541"/>
      <c r="H393" s="541"/>
      <c r="I393" s="86">
        <f>SUM(I391:I392)</f>
        <v>120</v>
      </c>
      <c r="J393" s="87" t="s">
        <v>43</v>
      </c>
      <c r="K393" s="87" t="s">
        <v>43</v>
      </c>
      <c r="L393" s="86" t="s">
        <v>43</v>
      </c>
      <c r="M393" s="87" t="s">
        <v>43</v>
      </c>
      <c r="N393" s="88" t="s">
        <v>50</v>
      </c>
      <c r="O393" s="89">
        <f>SUM(O391:O392)</f>
        <v>11416</v>
      </c>
    </row>
    <row r="394" spans="1:15" s="3" customFormat="1" ht="24" hidden="1" customHeight="1" x14ac:dyDescent="0.2">
      <c r="A394" s="534"/>
      <c r="B394" s="537"/>
      <c r="C394" s="539"/>
      <c r="D394" s="95" t="s">
        <v>5</v>
      </c>
      <c r="E394" s="83">
        <v>1</v>
      </c>
      <c r="F394" s="82" t="s">
        <v>8</v>
      </c>
      <c r="G394" s="82" t="s">
        <v>18</v>
      </c>
      <c r="H394" s="82" t="s">
        <v>25</v>
      </c>
      <c r="I394" s="83">
        <v>60</v>
      </c>
      <c r="J394" s="84">
        <v>77</v>
      </c>
      <c r="K394" s="84">
        <f>J394*I394</f>
        <v>4620</v>
      </c>
      <c r="L394" s="83">
        <v>544</v>
      </c>
      <c r="M394" s="84">
        <v>2</v>
      </c>
      <c r="N394" s="84">
        <f>M394*L394</f>
        <v>1088</v>
      </c>
      <c r="O394" s="85">
        <f>N394+K394</f>
        <v>5708</v>
      </c>
    </row>
    <row r="395" spans="1:15" s="3" customFormat="1" ht="24" hidden="1" customHeight="1" thickBot="1" x14ac:dyDescent="0.25">
      <c r="A395" s="534"/>
      <c r="B395" s="537"/>
      <c r="C395" s="539"/>
      <c r="D395" s="94" t="s">
        <v>5</v>
      </c>
      <c r="E395" s="79">
        <v>1</v>
      </c>
      <c r="F395" s="78" t="s">
        <v>8</v>
      </c>
      <c r="G395" s="78" t="s">
        <v>18</v>
      </c>
      <c r="H395" s="78" t="s">
        <v>25</v>
      </c>
      <c r="I395" s="79">
        <v>60</v>
      </c>
      <c r="J395" s="80">
        <v>77</v>
      </c>
      <c r="K395" s="80">
        <f>J395*I395</f>
        <v>4620</v>
      </c>
      <c r="L395" s="79">
        <v>544</v>
      </c>
      <c r="M395" s="80">
        <v>2</v>
      </c>
      <c r="N395" s="80">
        <f>M395*L395</f>
        <v>1088</v>
      </c>
      <c r="O395" s="81">
        <f>N395+K395</f>
        <v>5708</v>
      </c>
    </row>
    <row r="396" spans="1:15" s="3" customFormat="1" ht="24" hidden="1" customHeight="1" thickBot="1" x14ac:dyDescent="0.25">
      <c r="A396" s="534"/>
      <c r="B396" s="537"/>
      <c r="C396" s="540"/>
      <c r="D396" s="543" t="s">
        <v>34</v>
      </c>
      <c r="E396" s="541"/>
      <c r="F396" s="541"/>
      <c r="G396" s="541"/>
      <c r="H396" s="541"/>
      <c r="I396" s="86">
        <f>SUM(I394:I395)</f>
        <v>120</v>
      </c>
      <c r="J396" s="87" t="s">
        <v>43</v>
      </c>
      <c r="K396" s="87" t="s">
        <v>43</v>
      </c>
      <c r="L396" s="86" t="s">
        <v>43</v>
      </c>
      <c r="M396" s="87" t="s">
        <v>43</v>
      </c>
      <c r="N396" s="88" t="s">
        <v>50</v>
      </c>
      <c r="O396" s="89">
        <f>SUM(O394:O395)</f>
        <v>11416</v>
      </c>
    </row>
    <row r="397" spans="1:15" s="3" customFormat="1" ht="24" hidden="1" customHeight="1" x14ac:dyDescent="0.2">
      <c r="A397" s="534"/>
      <c r="B397" s="537">
        <v>2</v>
      </c>
      <c r="C397" s="538" t="s">
        <v>60</v>
      </c>
      <c r="D397" s="95" t="s">
        <v>5</v>
      </c>
      <c r="E397" s="83">
        <v>1</v>
      </c>
      <c r="F397" s="82" t="s">
        <v>8</v>
      </c>
      <c r="G397" s="82" t="s">
        <v>14</v>
      </c>
      <c r="H397" s="82" t="s">
        <v>24</v>
      </c>
      <c r="I397" s="83">
        <v>15</v>
      </c>
      <c r="J397" s="84">
        <v>77</v>
      </c>
      <c r="K397" s="84">
        <f>J397*I397</f>
        <v>1155</v>
      </c>
      <c r="L397" s="83">
        <v>880</v>
      </c>
      <c r="M397" s="84">
        <v>2</v>
      </c>
      <c r="N397" s="84">
        <f>M397*L397</f>
        <v>1760</v>
      </c>
      <c r="O397" s="85">
        <f>N397+K397</f>
        <v>2915</v>
      </c>
    </row>
    <row r="398" spans="1:15" s="3" customFormat="1" ht="24" hidden="1" customHeight="1" x14ac:dyDescent="0.2">
      <c r="A398" s="534"/>
      <c r="B398" s="537"/>
      <c r="C398" s="539"/>
      <c r="D398" s="93" t="s">
        <v>5</v>
      </c>
      <c r="E398" s="32">
        <v>1</v>
      </c>
      <c r="F398" s="31" t="s">
        <v>8</v>
      </c>
      <c r="G398" s="31" t="s">
        <v>14</v>
      </c>
      <c r="H398" s="31" t="s">
        <v>24</v>
      </c>
      <c r="I398" s="32">
        <v>15</v>
      </c>
      <c r="J398" s="33">
        <v>77</v>
      </c>
      <c r="K398" s="33">
        <f t="shared" ref="K398:K399" si="146">J398*I398</f>
        <v>1155</v>
      </c>
      <c r="L398" s="32">
        <v>880</v>
      </c>
      <c r="M398" s="33">
        <v>2</v>
      </c>
      <c r="N398" s="33">
        <f t="shared" ref="N398:N399" si="147">M398*L398</f>
        <v>1760</v>
      </c>
      <c r="O398" s="52">
        <f t="shared" ref="O398:O399" si="148">N398+K398</f>
        <v>2915</v>
      </c>
    </row>
    <row r="399" spans="1:15" s="3" customFormat="1" ht="24" hidden="1" customHeight="1" thickBot="1" x14ac:dyDescent="0.25">
      <c r="A399" s="534"/>
      <c r="B399" s="537"/>
      <c r="C399" s="539"/>
      <c r="D399" s="94" t="s">
        <v>5</v>
      </c>
      <c r="E399" s="79">
        <v>1</v>
      </c>
      <c r="F399" s="78" t="s">
        <v>8</v>
      </c>
      <c r="G399" s="78" t="s">
        <v>14</v>
      </c>
      <c r="H399" s="78" t="s">
        <v>24</v>
      </c>
      <c r="I399" s="79">
        <v>15</v>
      </c>
      <c r="J399" s="80">
        <v>77</v>
      </c>
      <c r="K399" s="80">
        <f t="shared" si="146"/>
        <v>1155</v>
      </c>
      <c r="L399" s="79">
        <v>880</v>
      </c>
      <c r="M399" s="80">
        <v>2</v>
      </c>
      <c r="N399" s="80">
        <f t="shared" si="147"/>
        <v>1760</v>
      </c>
      <c r="O399" s="81">
        <f t="shared" si="148"/>
        <v>2915</v>
      </c>
    </row>
    <row r="400" spans="1:15" s="3" customFormat="1" ht="24" hidden="1" customHeight="1" thickBot="1" x14ac:dyDescent="0.25">
      <c r="A400" s="534"/>
      <c r="B400" s="537"/>
      <c r="C400" s="539"/>
      <c r="D400" s="543" t="s">
        <v>22</v>
      </c>
      <c r="E400" s="541"/>
      <c r="F400" s="541"/>
      <c r="G400" s="541"/>
      <c r="H400" s="541"/>
      <c r="I400" s="86">
        <f>SUM(I397:I399)</f>
        <v>45</v>
      </c>
      <c r="J400" s="87" t="s">
        <v>43</v>
      </c>
      <c r="K400" s="87" t="s">
        <v>43</v>
      </c>
      <c r="L400" s="86" t="s">
        <v>43</v>
      </c>
      <c r="M400" s="87" t="s">
        <v>43</v>
      </c>
      <c r="N400" s="88" t="s">
        <v>50</v>
      </c>
      <c r="O400" s="89">
        <f>SUM(O397:O399)</f>
        <v>8745</v>
      </c>
    </row>
    <row r="401" spans="1:15" s="3" customFormat="1" ht="24" hidden="1" customHeight="1" x14ac:dyDescent="0.2">
      <c r="A401" s="534"/>
      <c r="B401" s="537"/>
      <c r="C401" s="539"/>
      <c r="D401" s="95" t="s">
        <v>5</v>
      </c>
      <c r="E401" s="83">
        <v>1</v>
      </c>
      <c r="F401" s="82" t="s">
        <v>8</v>
      </c>
      <c r="G401" s="82" t="s">
        <v>14</v>
      </c>
      <c r="H401" s="82" t="s">
        <v>24</v>
      </c>
      <c r="I401" s="83">
        <v>25</v>
      </c>
      <c r="J401" s="84">
        <v>77</v>
      </c>
      <c r="K401" s="84">
        <f>J401*I401</f>
        <v>1925</v>
      </c>
      <c r="L401" s="83">
        <v>880</v>
      </c>
      <c r="M401" s="84">
        <v>2</v>
      </c>
      <c r="N401" s="84">
        <f>M401*L401</f>
        <v>1760</v>
      </c>
      <c r="O401" s="85">
        <f>N401+K401</f>
        <v>3685</v>
      </c>
    </row>
    <row r="402" spans="1:15" s="3" customFormat="1" ht="24" hidden="1" customHeight="1" x14ac:dyDescent="0.2">
      <c r="A402" s="534"/>
      <c r="B402" s="537"/>
      <c r="C402" s="539"/>
      <c r="D402" s="93" t="s">
        <v>5</v>
      </c>
      <c r="E402" s="32">
        <v>1</v>
      </c>
      <c r="F402" s="31" t="s">
        <v>8</v>
      </c>
      <c r="G402" s="31" t="s">
        <v>14</v>
      </c>
      <c r="H402" s="31" t="s">
        <v>24</v>
      </c>
      <c r="I402" s="32">
        <v>25</v>
      </c>
      <c r="J402" s="33">
        <v>77</v>
      </c>
      <c r="K402" s="33">
        <f t="shared" ref="K402:K412" si="149">J402*I402</f>
        <v>1925</v>
      </c>
      <c r="L402" s="32">
        <v>880</v>
      </c>
      <c r="M402" s="33">
        <v>2</v>
      </c>
      <c r="N402" s="33">
        <f t="shared" ref="N402:N412" si="150">M402*L402</f>
        <v>1760</v>
      </c>
      <c r="O402" s="52">
        <f t="shared" ref="O402:O412" si="151">N402+K402</f>
        <v>3685</v>
      </c>
    </row>
    <row r="403" spans="1:15" s="3" customFormat="1" ht="24" hidden="1" customHeight="1" x14ac:dyDescent="0.2">
      <c r="A403" s="534"/>
      <c r="B403" s="537"/>
      <c r="C403" s="539"/>
      <c r="D403" s="93" t="s">
        <v>5</v>
      </c>
      <c r="E403" s="32">
        <v>1</v>
      </c>
      <c r="F403" s="31" t="s">
        <v>8</v>
      </c>
      <c r="G403" s="31" t="s">
        <v>14</v>
      </c>
      <c r="H403" s="31" t="s">
        <v>24</v>
      </c>
      <c r="I403" s="32">
        <v>25</v>
      </c>
      <c r="J403" s="33">
        <v>77</v>
      </c>
      <c r="K403" s="33">
        <f t="shared" si="149"/>
        <v>1925</v>
      </c>
      <c r="L403" s="32">
        <v>880</v>
      </c>
      <c r="M403" s="33">
        <v>2</v>
      </c>
      <c r="N403" s="33">
        <f t="shared" si="150"/>
        <v>1760</v>
      </c>
      <c r="O403" s="52">
        <f t="shared" si="151"/>
        <v>3685</v>
      </c>
    </row>
    <row r="404" spans="1:15" s="3" customFormat="1" ht="24" hidden="1" customHeight="1" x14ac:dyDescent="0.2">
      <c r="A404" s="534"/>
      <c r="B404" s="537"/>
      <c r="C404" s="539"/>
      <c r="D404" s="93" t="s">
        <v>5</v>
      </c>
      <c r="E404" s="32">
        <v>1</v>
      </c>
      <c r="F404" s="31" t="s">
        <v>8</v>
      </c>
      <c r="G404" s="31" t="s">
        <v>14</v>
      </c>
      <c r="H404" s="31" t="s">
        <v>24</v>
      </c>
      <c r="I404" s="32">
        <v>25</v>
      </c>
      <c r="J404" s="33">
        <v>77</v>
      </c>
      <c r="K404" s="33">
        <f t="shared" si="149"/>
        <v>1925</v>
      </c>
      <c r="L404" s="32">
        <v>880</v>
      </c>
      <c r="M404" s="33">
        <v>2</v>
      </c>
      <c r="N404" s="33">
        <f t="shared" si="150"/>
        <v>1760</v>
      </c>
      <c r="O404" s="52">
        <f t="shared" si="151"/>
        <v>3685</v>
      </c>
    </row>
    <row r="405" spans="1:15" s="3" customFormat="1" ht="24" hidden="1" customHeight="1" x14ac:dyDescent="0.2">
      <c r="A405" s="534"/>
      <c r="B405" s="537"/>
      <c r="C405" s="539"/>
      <c r="D405" s="93" t="s">
        <v>5</v>
      </c>
      <c r="E405" s="32">
        <v>1</v>
      </c>
      <c r="F405" s="31" t="s">
        <v>8</v>
      </c>
      <c r="G405" s="31" t="s">
        <v>14</v>
      </c>
      <c r="H405" s="31" t="s">
        <v>24</v>
      </c>
      <c r="I405" s="32">
        <v>25</v>
      </c>
      <c r="J405" s="33">
        <v>77</v>
      </c>
      <c r="K405" s="33">
        <f t="shared" si="149"/>
        <v>1925</v>
      </c>
      <c r="L405" s="32">
        <v>880</v>
      </c>
      <c r="M405" s="33">
        <v>2</v>
      </c>
      <c r="N405" s="33">
        <f t="shared" si="150"/>
        <v>1760</v>
      </c>
      <c r="O405" s="52">
        <f t="shared" si="151"/>
        <v>3685</v>
      </c>
    </row>
    <row r="406" spans="1:15" s="3" customFormat="1" ht="24" hidden="1" customHeight="1" x14ac:dyDescent="0.2">
      <c r="A406" s="534"/>
      <c r="B406" s="537"/>
      <c r="C406" s="539"/>
      <c r="D406" s="93" t="s">
        <v>5</v>
      </c>
      <c r="E406" s="32">
        <v>1</v>
      </c>
      <c r="F406" s="31" t="s">
        <v>8</v>
      </c>
      <c r="G406" s="31" t="s">
        <v>14</v>
      </c>
      <c r="H406" s="31" t="s">
        <v>24</v>
      </c>
      <c r="I406" s="32">
        <v>25</v>
      </c>
      <c r="J406" s="33">
        <v>77</v>
      </c>
      <c r="K406" s="33">
        <f t="shared" si="149"/>
        <v>1925</v>
      </c>
      <c r="L406" s="32">
        <v>880</v>
      </c>
      <c r="M406" s="33">
        <v>2</v>
      </c>
      <c r="N406" s="33">
        <f t="shared" si="150"/>
        <v>1760</v>
      </c>
      <c r="O406" s="52">
        <f t="shared" si="151"/>
        <v>3685</v>
      </c>
    </row>
    <row r="407" spans="1:15" s="3" customFormat="1" ht="24" hidden="1" customHeight="1" x14ac:dyDescent="0.2">
      <c r="A407" s="534"/>
      <c r="B407" s="537"/>
      <c r="C407" s="539"/>
      <c r="D407" s="93" t="s">
        <v>5</v>
      </c>
      <c r="E407" s="32">
        <v>1</v>
      </c>
      <c r="F407" s="31" t="s">
        <v>8</v>
      </c>
      <c r="G407" s="31" t="s">
        <v>14</v>
      </c>
      <c r="H407" s="31" t="s">
        <v>24</v>
      </c>
      <c r="I407" s="32">
        <v>25</v>
      </c>
      <c r="J407" s="33">
        <v>77</v>
      </c>
      <c r="K407" s="33">
        <f t="shared" si="149"/>
        <v>1925</v>
      </c>
      <c r="L407" s="32">
        <v>880</v>
      </c>
      <c r="M407" s="33">
        <v>2</v>
      </c>
      <c r="N407" s="33">
        <f t="shared" si="150"/>
        <v>1760</v>
      </c>
      <c r="O407" s="52">
        <f t="shared" si="151"/>
        <v>3685</v>
      </c>
    </row>
    <row r="408" spans="1:15" s="3" customFormat="1" ht="24" hidden="1" customHeight="1" x14ac:dyDescent="0.2">
      <c r="A408" s="534"/>
      <c r="B408" s="537"/>
      <c r="C408" s="539"/>
      <c r="D408" s="93" t="s">
        <v>5</v>
      </c>
      <c r="E408" s="32">
        <v>1</v>
      </c>
      <c r="F408" s="31" t="s">
        <v>8</v>
      </c>
      <c r="G408" s="31" t="s">
        <v>14</v>
      </c>
      <c r="H408" s="31" t="s">
        <v>24</v>
      </c>
      <c r="I408" s="32">
        <v>25</v>
      </c>
      <c r="J408" s="33">
        <v>77</v>
      </c>
      <c r="K408" s="33">
        <f t="shared" si="149"/>
        <v>1925</v>
      </c>
      <c r="L408" s="32">
        <v>880</v>
      </c>
      <c r="M408" s="33">
        <v>2</v>
      </c>
      <c r="N408" s="33">
        <f t="shared" si="150"/>
        <v>1760</v>
      </c>
      <c r="O408" s="52">
        <f t="shared" si="151"/>
        <v>3685</v>
      </c>
    </row>
    <row r="409" spans="1:15" s="3" customFormat="1" ht="24" hidden="1" customHeight="1" x14ac:dyDescent="0.2">
      <c r="A409" s="534"/>
      <c r="B409" s="537"/>
      <c r="C409" s="539"/>
      <c r="D409" s="93" t="s">
        <v>5</v>
      </c>
      <c r="E409" s="32">
        <v>1</v>
      </c>
      <c r="F409" s="31" t="s">
        <v>8</v>
      </c>
      <c r="G409" s="31" t="s">
        <v>14</v>
      </c>
      <c r="H409" s="31" t="s">
        <v>24</v>
      </c>
      <c r="I409" s="32">
        <v>25</v>
      </c>
      <c r="J409" s="33">
        <v>77</v>
      </c>
      <c r="K409" s="33">
        <f t="shared" si="149"/>
        <v>1925</v>
      </c>
      <c r="L409" s="32">
        <v>880</v>
      </c>
      <c r="M409" s="33">
        <v>2</v>
      </c>
      <c r="N409" s="33">
        <f t="shared" si="150"/>
        <v>1760</v>
      </c>
      <c r="O409" s="52">
        <f t="shared" si="151"/>
        <v>3685</v>
      </c>
    </row>
    <row r="410" spans="1:15" s="3" customFormat="1" ht="24" hidden="1" customHeight="1" x14ac:dyDescent="0.2">
      <c r="A410" s="534"/>
      <c r="B410" s="537"/>
      <c r="C410" s="539"/>
      <c r="D410" s="93" t="s">
        <v>5</v>
      </c>
      <c r="E410" s="32">
        <v>1</v>
      </c>
      <c r="F410" s="31" t="s">
        <v>8</v>
      </c>
      <c r="G410" s="31" t="s">
        <v>14</v>
      </c>
      <c r="H410" s="31" t="s">
        <v>24</v>
      </c>
      <c r="I410" s="32">
        <v>25</v>
      </c>
      <c r="J410" s="33">
        <v>77</v>
      </c>
      <c r="K410" s="33">
        <f t="shared" si="149"/>
        <v>1925</v>
      </c>
      <c r="L410" s="32">
        <v>880</v>
      </c>
      <c r="M410" s="33">
        <v>2</v>
      </c>
      <c r="N410" s="33">
        <f t="shared" si="150"/>
        <v>1760</v>
      </c>
      <c r="O410" s="52">
        <f t="shared" si="151"/>
        <v>3685</v>
      </c>
    </row>
    <row r="411" spans="1:15" s="3" customFormat="1" ht="24" hidden="1" customHeight="1" x14ac:dyDescent="0.2">
      <c r="A411" s="534"/>
      <c r="B411" s="537"/>
      <c r="C411" s="539"/>
      <c r="D411" s="93" t="s">
        <v>5</v>
      </c>
      <c r="E411" s="32">
        <v>1</v>
      </c>
      <c r="F411" s="31" t="s">
        <v>8</v>
      </c>
      <c r="G411" s="31" t="s">
        <v>14</v>
      </c>
      <c r="H411" s="31" t="s">
        <v>24</v>
      </c>
      <c r="I411" s="32">
        <v>25</v>
      </c>
      <c r="J411" s="33">
        <v>77</v>
      </c>
      <c r="K411" s="33">
        <f t="shared" si="149"/>
        <v>1925</v>
      </c>
      <c r="L411" s="32">
        <v>880</v>
      </c>
      <c r="M411" s="33">
        <v>2</v>
      </c>
      <c r="N411" s="33">
        <f t="shared" si="150"/>
        <v>1760</v>
      </c>
      <c r="O411" s="52">
        <f t="shared" si="151"/>
        <v>3685</v>
      </c>
    </row>
    <row r="412" spans="1:15" s="3" customFormat="1" ht="24" hidden="1" customHeight="1" thickBot="1" x14ac:dyDescent="0.25">
      <c r="A412" s="534"/>
      <c r="B412" s="537"/>
      <c r="C412" s="539"/>
      <c r="D412" s="94" t="s">
        <v>5</v>
      </c>
      <c r="E412" s="79">
        <v>1</v>
      </c>
      <c r="F412" s="78" t="s">
        <v>8</v>
      </c>
      <c r="G412" s="78" t="s">
        <v>14</v>
      </c>
      <c r="H412" s="78" t="s">
        <v>24</v>
      </c>
      <c r="I412" s="79">
        <v>25</v>
      </c>
      <c r="J412" s="80">
        <v>77</v>
      </c>
      <c r="K412" s="80">
        <f t="shared" si="149"/>
        <v>1925</v>
      </c>
      <c r="L412" s="79">
        <v>880</v>
      </c>
      <c r="M412" s="80">
        <v>2</v>
      </c>
      <c r="N412" s="80">
        <f t="shared" si="150"/>
        <v>1760</v>
      </c>
      <c r="O412" s="81">
        <f t="shared" si="151"/>
        <v>3685</v>
      </c>
    </row>
    <row r="413" spans="1:15" s="3" customFormat="1" ht="24" hidden="1" customHeight="1" thickBot="1" x14ac:dyDescent="0.25">
      <c r="A413" s="534"/>
      <c r="B413" s="537"/>
      <c r="C413" s="539"/>
      <c r="D413" s="543" t="s">
        <v>22</v>
      </c>
      <c r="E413" s="541"/>
      <c r="F413" s="541"/>
      <c r="G413" s="541"/>
      <c r="H413" s="541"/>
      <c r="I413" s="86">
        <f>SUM(I401:I412)</f>
        <v>300</v>
      </c>
      <c r="J413" s="87" t="s">
        <v>43</v>
      </c>
      <c r="K413" s="87" t="s">
        <v>43</v>
      </c>
      <c r="L413" s="86" t="s">
        <v>43</v>
      </c>
      <c r="M413" s="87" t="s">
        <v>43</v>
      </c>
      <c r="N413" s="88" t="s">
        <v>50</v>
      </c>
      <c r="O413" s="89">
        <f>SUM(O401:O412)</f>
        <v>44220</v>
      </c>
    </row>
    <row r="414" spans="1:15" s="3" customFormat="1" ht="24" hidden="1" customHeight="1" x14ac:dyDescent="0.2">
      <c r="A414" s="534"/>
      <c r="B414" s="537"/>
      <c r="C414" s="539"/>
      <c r="D414" s="95" t="s">
        <v>5</v>
      </c>
      <c r="E414" s="83">
        <v>1</v>
      </c>
      <c r="F414" s="82" t="s">
        <v>8</v>
      </c>
      <c r="G414" s="82" t="s">
        <v>17</v>
      </c>
      <c r="H414" s="82" t="s">
        <v>25</v>
      </c>
      <c r="I414" s="83">
        <v>60</v>
      </c>
      <c r="J414" s="84">
        <v>77</v>
      </c>
      <c r="K414" s="84">
        <f>J414*I414</f>
        <v>4620</v>
      </c>
      <c r="L414" s="83">
        <v>880</v>
      </c>
      <c r="M414" s="84">
        <v>2</v>
      </c>
      <c r="N414" s="84">
        <f>M414*L414</f>
        <v>1760</v>
      </c>
      <c r="O414" s="85">
        <f>N414+K414</f>
        <v>6380</v>
      </c>
    </row>
    <row r="415" spans="1:15" s="3" customFormat="1" ht="24" hidden="1" customHeight="1" thickBot="1" x14ac:dyDescent="0.25">
      <c r="A415" s="534"/>
      <c r="B415" s="537"/>
      <c r="C415" s="539"/>
      <c r="D415" s="94" t="s">
        <v>5</v>
      </c>
      <c r="E415" s="79">
        <v>1</v>
      </c>
      <c r="F415" s="78" t="s">
        <v>8</v>
      </c>
      <c r="G415" s="78" t="s">
        <v>17</v>
      </c>
      <c r="H415" s="78" t="s">
        <v>25</v>
      </c>
      <c r="I415" s="79">
        <v>60</v>
      </c>
      <c r="J415" s="80">
        <v>77</v>
      </c>
      <c r="K415" s="80">
        <f>J415*I415</f>
        <v>4620</v>
      </c>
      <c r="L415" s="79">
        <v>880</v>
      </c>
      <c r="M415" s="80">
        <v>2</v>
      </c>
      <c r="N415" s="80">
        <f>M415*L415</f>
        <v>1760</v>
      </c>
      <c r="O415" s="81">
        <f>N415+K415</f>
        <v>6380</v>
      </c>
    </row>
    <row r="416" spans="1:15" s="3" customFormat="1" ht="24" hidden="1" customHeight="1" thickBot="1" x14ac:dyDescent="0.25">
      <c r="A416" s="534"/>
      <c r="B416" s="537"/>
      <c r="C416" s="539"/>
      <c r="D416" s="543" t="s">
        <v>35</v>
      </c>
      <c r="E416" s="541"/>
      <c r="F416" s="541"/>
      <c r="G416" s="541"/>
      <c r="H416" s="541"/>
      <c r="I416" s="86">
        <f>SUM(I414:I415)</f>
        <v>120</v>
      </c>
      <c r="J416" s="87" t="s">
        <v>43</v>
      </c>
      <c r="K416" s="87" t="s">
        <v>43</v>
      </c>
      <c r="L416" s="86" t="s">
        <v>43</v>
      </c>
      <c r="M416" s="87" t="s">
        <v>43</v>
      </c>
      <c r="N416" s="88" t="s">
        <v>50</v>
      </c>
      <c r="O416" s="89">
        <f>SUM(O414:O415)</f>
        <v>12760</v>
      </c>
    </row>
    <row r="417" spans="1:15" s="3" customFormat="1" ht="24" hidden="1" customHeight="1" x14ac:dyDescent="0.2">
      <c r="A417" s="534"/>
      <c r="B417" s="537"/>
      <c r="C417" s="539"/>
      <c r="D417" s="95" t="s">
        <v>5</v>
      </c>
      <c r="E417" s="83">
        <v>1</v>
      </c>
      <c r="F417" s="82" t="s">
        <v>8</v>
      </c>
      <c r="G417" s="82" t="s">
        <v>18</v>
      </c>
      <c r="H417" s="82" t="s">
        <v>25</v>
      </c>
      <c r="I417" s="83">
        <v>60</v>
      </c>
      <c r="J417" s="84">
        <v>100</v>
      </c>
      <c r="K417" s="84">
        <f>J417*I417</f>
        <v>6000</v>
      </c>
      <c r="L417" s="83">
        <v>880</v>
      </c>
      <c r="M417" s="84">
        <v>2</v>
      </c>
      <c r="N417" s="84">
        <f>M417*L417</f>
        <v>1760</v>
      </c>
      <c r="O417" s="85">
        <f>N417+K417</f>
        <v>7760</v>
      </c>
    </row>
    <row r="418" spans="1:15" s="3" customFormat="1" ht="24" hidden="1" customHeight="1" thickBot="1" x14ac:dyDescent="0.25">
      <c r="A418" s="534"/>
      <c r="B418" s="537"/>
      <c r="C418" s="539"/>
      <c r="D418" s="94" t="s">
        <v>5</v>
      </c>
      <c r="E418" s="79">
        <v>1</v>
      </c>
      <c r="F418" s="78" t="s">
        <v>8</v>
      </c>
      <c r="G418" s="78" t="s">
        <v>18</v>
      </c>
      <c r="H418" s="78" t="s">
        <v>25</v>
      </c>
      <c r="I418" s="79">
        <v>60</v>
      </c>
      <c r="J418" s="80">
        <v>100</v>
      </c>
      <c r="K418" s="80">
        <f>J418*I418</f>
        <v>6000</v>
      </c>
      <c r="L418" s="79">
        <v>880</v>
      </c>
      <c r="M418" s="80">
        <v>2</v>
      </c>
      <c r="N418" s="80">
        <f>M418*L418</f>
        <v>1760</v>
      </c>
      <c r="O418" s="81">
        <f>N418+K418</f>
        <v>7760</v>
      </c>
    </row>
    <row r="419" spans="1:15" s="3" customFormat="1" ht="24" hidden="1" customHeight="1" thickBot="1" x14ac:dyDescent="0.25">
      <c r="A419" s="535"/>
      <c r="B419" s="542"/>
      <c r="C419" s="540"/>
      <c r="D419" s="543" t="s">
        <v>34</v>
      </c>
      <c r="E419" s="541"/>
      <c r="F419" s="541"/>
      <c r="G419" s="541"/>
      <c r="H419" s="541"/>
      <c r="I419" s="86">
        <f>SUM(I417:I418)</f>
        <v>120</v>
      </c>
      <c r="J419" s="87" t="s">
        <v>43</v>
      </c>
      <c r="K419" s="87" t="s">
        <v>43</v>
      </c>
      <c r="L419" s="86" t="s">
        <v>43</v>
      </c>
      <c r="M419" s="87" t="s">
        <v>43</v>
      </c>
      <c r="N419" s="88" t="s">
        <v>50</v>
      </c>
      <c r="O419" s="89">
        <f>SUM(O417:O418)</f>
        <v>15520</v>
      </c>
    </row>
    <row r="420" spans="1:15" s="3" customFormat="1" ht="24" hidden="1" customHeight="1" thickBot="1" x14ac:dyDescent="0.25">
      <c r="A420" s="550"/>
      <c r="B420" s="551"/>
      <c r="C420" s="551"/>
      <c r="D420" s="551"/>
      <c r="E420" s="551"/>
      <c r="F420" s="551"/>
      <c r="G420" s="551"/>
      <c r="H420" s="551"/>
      <c r="I420" s="551"/>
      <c r="J420" s="551"/>
      <c r="K420" s="551"/>
      <c r="L420" s="551"/>
      <c r="M420" s="551"/>
      <c r="N420" s="551"/>
      <c r="O420" s="552"/>
    </row>
    <row r="421" spans="1:15" s="3" customFormat="1" ht="24" hidden="1" customHeight="1" x14ac:dyDescent="0.2">
      <c r="A421" s="612" t="s">
        <v>85</v>
      </c>
      <c r="B421" s="604">
        <v>2</v>
      </c>
      <c r="C421" s="607" t="s">
        <v>53</v>
      </c>
      <c r="D421" s="215" t="s">
        <v>5</v>
      </c>
      <c r="E421" s="216">
        <v>1</v>
      </c>
      <c r="F421" s="217" t="s">
        <v>8</v>
      </c>
      <c r="G421" s="217" t="s">
        <v>14</v>
      </c>
      <c r="H421" s="217" t="s">
        <v>24</v>
      </c>
      <c r="I421" s="216">
        <v>15</v>
      </c>
      <c r="J421" s="218">
        <v>40</v>
      </c>
      <c r="K421" s="218">
        <f>J421*I421</f>
        <v>600</v>
      </c>
      <c r="L421" s="216">
        <v>0</v>
      </c>
      <c r="M421" s="218"/>
      <c r="N421" s="218">
        <f>M421*L421</f>
        <v>0</v>
      </c>
      <c r="O421" s="219">
        <f>N421+K421</f>
        <v>600</v>
      </c>
    </row>
    <row r="422" spans="1:15" s="3" customFormat="1" ht="24" hidden="1" customHeight="1" x14ac:dyDescent="0.2">
      <c r="A422" s="613"/>
      <c r="B422" s="605"/>
      <c r="C422" s="608"/>
      <c r="D422" s="213" t="s">
        <v>5</v>
      </c>
      <c r="E422" s="196">
        <v>1</v>
      </c>
      <c r="F422" s="195" t="s">
        <v>8</v>
      </c>
      <c r="G422" s="195" t="s">
        <v>14</v>
      </c>
      <c r="H422" s="195" t="s">
        <v>24</v>
      </c>
      <c r="I422" s="196">
        <v>15</v>
      </c>
      <c r="J422" s="197">
        <v>40</v>
      </c>
      <c r="K422" s="197">
        <f t="shared" ref="K422:K423" si="152">J422*I422</f>
        <v>600</v>
      </c>
      <c r="L422" s="196">
        <v>0</v>
      </c>
      <c r="M422" s="197"/>
      <c r="N422" s="197">
        <f t="shared" ref="N422:N423" si="153">M422*L422</f>
        <v>0</v>
      </c>
      <c r="O422" s="198">
        <f t="shared" ref="O422:O423" si="154">N422+K422</f>
        <v>600</v>
      </c>
    </row>
    <row r="423" spans="1:15" s="3" customFormat="1" ht="24" hidden="1" customHeight="1" thickBot="1" x14ac:dyDescent="0.25">
      <c r="A423" s="613"/>
      <c r="B423" s="605"/>
      <c r="C423" s="608"/>
      <c r="D423" s="214" t="s">
        <v>5</v>
      </c>
      <c r="E423" s="203">
        <v>1</v>
      </c>
      <c r="F423" s="202" t="s">
        <v>8</v>
      </c>
      <c r="G423" s="202" t="s">
        <v>14</v>
      </c>
      <c r="H423" s="202" t="s">
        <v>24</v>
      </c>
      <c r="I423" s="203">
        <v>15</v>
      </c>
      <c r="J423" s="204">
        <v>40</v>
      </c>
      <c r="K423" s="204">
        <f t="shared" si="152"/>
        <v>600</v>
      </c>
      <c r="L423" s="203">
        <v>0</v>
      </c>
      <c r="M423" s="204"/>
      <c r="N423" s="204">
        <f t="shared" si="153"/>
        <v>0</v>
      </c>
      <c r="O423" s="205">
        <f t="shared" si="154"/>
        <v>600</v>
      </c>
    </row>
    <row r="424" spans="1:15" s="3" customFormat="1" ht="24" hidden="1" customHeight="1" thickBot="1" x14ac:dyDescent="0.25">
      <c r="A424" s="613"/>
      <c r="B424" s="605"/>
      <c r="C424" s="608"/>
      <c r="D424" s="610" t="s">
        <v>22</v>
      </c>
      <c r="E424" s="611"/>
      <c r="F424" s="611"/>
      <c r="G424" s="611"/>
      <c r="H424" s="611"/>
      <c r="I424" s="207">
        <f>SUM(I421:I423)</f>
        <v>45</v>
      </c>
      <c r="J424" s="208" t="s">
        <v>43</v>
      </c>
      <c r="K424" s="208" t="s">
        <v>43</v>
      </c>
      <c r="L424" s="207" t="s">
        <v>43</v>
      </c>
      <c r="M424" s="208" t="s">
        <v>43</v>
      </c>
      <c r="N424" s="209" t="s">
        <v>50</v>
      </c>
      <c r="O424" s="210">
        <f>SUM(O421:O423)</f>
        <v>1800</v>
      </c>
    </row>
    <row r="425" spans="1:15" s="3" customFormat="1" ht="24" hidden="1" customHeight="1" x14ac:dyDescent="0.2">
      <c r="A425" s="613"/>
      <c r="B425" s="605"/>
      <c r="C425" s="608"/>
      <c r="D425" s="212" t="s">
        <v>5</v>
      </c>
      <c r="E425" s="192">
        <v>1</v>
      </c>
      <c r="F425" s="191" t="s">
        <v>8</v>
      </c>
      <c r="G425" s="191" t="s">
        <v>14</v>
      </c>
      <c r="H425" s="191" t="s">
        <v>24</v>
      </c>
      <c r="I425" s="192">
        <v>25</v>
      </c>
      <c r="J425" s="193">
        <v>40</v>
      </c>
      <c r="K425" s="193">
        <f>J425*I425</f>
        <v>1000</v>
      </c>
      <c r="L425" s="192">
        <v>0</v>
      </c>
      <c r="M425" s="193"/>
      <c r="N425" s="193">
        <f>M425*L425</f>
        <v>0</v>
      </c>
      <c r="O425" s="194">
        <f>N425+K425</f>
        <v>1000</v>
      </c>
    </row>
    <row r="426" spans="1:15" s="3" customFormat="1" ht="24" hidden="1" customHeight="1" x14ac:dyDescent="0.2">
      <c r="A426" s="613"/>
      <c r="B426" s="605"/>
      <c r="C426" s="608"/>
      <c r="D426" s="213" t="s">
        <v>5</v>
      </c>
      <c r="E426" s="196">
        <v>1</v>
      </c>
      <c r="F426" s="195" t="s">
        <v>8</v>
      </c>
      <c r="G426" s="195" t="s">
        <v>14</v>
      </c>
      <c r="H426" s="195" t="s">
        <v>24</v>
      </c>
      <c r="I426" s="196">
        <v>25</v>
      </c>
      <c r="J426" s="197">
        <v>40</v>
      </c>
      <c r="K426" s="197">
        <f t="shared" ref="K426:K436" si="155">J426*I426</f>
        <v>1000</v>
      </c>
      <c r="L426" s="196">
        <v>0</v>
      </c>
      <c r="M426" s="197"/>
      <c r="N426" s="197">
        <f t="shared" ref="N426:N436" si="156">M426*L426</f>
        <v>0</v>
      </c>
      <c r="O426" s="198">
        <f t="shared" ref="O426:O436" si="157">N426+K426</f>
        <v>1000</v>
      </c>
    </row>
    <row r="427" spans="1:15" s="3" customFormat="1" ht="24" hidden="1" customHeight="1" x14ac:dyDescent="0.2">
      <c r="A427" s="613"/>
      <c r="B427" s="605"/>
      <c r="C427" s="608"/>
      <c r="D427" s="213" t="s">
        <v>5</v>
      </c>
      <c r="E427" s="196">
        <v>1</v>
      </c>
      <c r="F427" s="195" t="s">
        <v>8</v>
      </c>
      <c r="G427" s="195" t="s">
        <v>14</v>
      </c>
      <c r="H427" s="195" t="s">
        <v>24</v>
      </c>
      <c r="I427" s="196">
        <v>25</v>
      </c>
      <c r="J427" s="197">
        <v>40</v>
      </c>
      <c r="K427" s="197">
        <f t="shared" si="155"/>
        <v>1000</v>
      </c>
      <c r="L427" s="196">
        <v>0</v>
      </c>
      <c r="M427" s="197"/>
      <c r="N427" s="197">
        <f t="shared" si="156"/>
        <v>0</v>
      </c>
      <c r="O427" s="198">
        <f t="shared" si="157"/>
        <v>1000</v>
      </c>
    </row>
    <row r="428" spans="1:15" s="3" customFormat="1" ht="24" hidden="1" customHeight="1" x14ac:dyDescent="0.2">
      <c r="A428" s="613"/>
      <c r="B428" s="605"/>
      <c r="C428" s="608"/>
      <c r="D428" s="213" t="s">
        <v>5</v>
      </c>
      <c r="E428" s="196">
        <v>1</v>
      </c>
      <c r="F428" s="195" t="s">
        <v>8</v>
      </c>
      <c r="G428" s="195" t="s">
        <v>14</v>
      </c>
      <c r="H428" s="195" t="s">
        <v>24</v>
      </c>
      <c r="I428" s="196">
        <v>25</v>
      </c>
      <c r="J428" s="197">
        <v>40</v>
      </c>
      <c r="K428" s="197">
        <f t="shared" si="155"/>
        <v>1000</v>
      </c>
      <c r="L428" s="196">
        <v>0</v>
      </c>
      <c r="M428" s="197"/>
      <c r="N428" s="197">
        <f t="shared" si="156"/>
        <v>0</v>
      </c>
      <c r="O428" s="198">
        <f t="shared" si="157"/>
        <v>1000</v>
      </c>
    </row>
    <row r="429" spans="1:15" s="3" customFormat="1" ht="24" hidden="1" customHeight="1" x14ac:dyDescent="0.2">
      <c r="A429" s="613"/>
      <c r="B429" s="605"/>
      <c r="C429" s="608"/>
      <c r="D429" s="213" t="s">
        <v>5</v>
      </c>
      <c r="E429" s="196">
        <v>1</v>
      </c>
      <c r="F429" s="195" t="s">
        <v>8</v>
      </c>
      <c r="G429" s="195" t="s">
        <v>14</v>
      </c>
      <c r="H429" s="195" t="s">
        <v>24</v>
      </c>
      <c r="I429" s="196">
        <v>25</v>
      </c>
      <c r="J429" s="197">
        <v>40</v>
      </c>
      <c r="K429" s="197">
        <f t="shared" si="155"/>
        <v>1000</v>
      </c>
      <c r="L429" s="196">
        <v>0</v>
      </c>
      <c r="M429" s="197"/>
      <c r="N429" s="197">
        <f t="shared" si="156"/>
        <v>0</v>
      </c>
      <c r="O429" s="198">
        <f t="shared" si="157"/>
        <v>1000</v>
      </c>
    </row>
    <row r="430" spans="1:15" s="3" customFormat="1" ht="24" hidden="1" customHeight="1" x14ac:dyDescent="0.2">
      <c r="A430" s="613"/>
      <c r="B430" s="605"/>
      <c r="C430" s="608"/>
      <c r="D430" s="213" t="s">
        <v>5</v>
      </c>
      <c r="E430" s="196">
        <v>1</v>
      </c>
      <c r="F430" s="195" t="s">
        <v>8</v>
      </c>
      <c r="G430" s="195" t="s">
        <v>14</v>
      </c>
      <c r="H430" s="195" t="s">
        <v>24</v>
      </c>
      <c r="I430" s="196">
        <v>25</v>
      </c>
      <c r="J430" s="197">
        <v>40</v>
      </c>
      <c r="K430" s="197">
        <f t="shared" si="155"/>
        <v>1000</v>
      </c>
      <c r="L430" s="196">
        <v>0</v>
      </c>
      <c r="M430" s="197"/>
      <c r="N430" s="197">
        <f t="shared" si="156"/>
        <v>0</v>
      </c>
      <c r="O430" s="198">
        <f t="shared" si="157"/>
        <v>1000</v>
      </c>
    </row>
    <row r="431" spans="1:15" s="3" customFormat="1" ht="24" hidden="1" customHeight="1" x14ac:dyDescent="0.2">
      <c r="A431" s="613"/>
      <c r="B431" s="605"/>
      <c r="C431" s="608"/>
      <c r="D431" s="213" t="s">
        <v>5</v>
      </c>
      <c r="E431" s="196">
        <v>1</v>
      </c>
      <c r="F431" s="195" t="s">
        <v>8</v>
      </c>
      <c r="G431" s="195" t="s">
        <v>14</v>
      </c>
      <c r="H431" s="195" t="s">
        <v>24</v>
      </c>
      <c r="I431" s="196">
        <v>25</v>
      </c>
      <c r="J431" s="197">
        <v>40</v>
      </c>
      <c r="K431" s="197">
        <f t="shared" si="155"/>
        <v>1000</v>
      </c>
      <c r="L431" s="196">
        <v>0</v>
      </c>
      <c r="M431" s="197"/>
      <c r="N431" s="197">
        <f t="shared" si="156"/>
        <v>0</v>
      </c>
      <c r="O431" s="198">
        <f t="shared" si="157"/>
        <v>1000</v>
      </c>
    </row>
    <row r="432" spans="1:15" s="3" customFormat="1" ht="24" hidden="1" customHeight="1" x14ac:dyDescent="0.2">
      <c r="A432" s="613"/>
      <c r="B432" s="605"/>
      <c r="C432" s="608"/>
      <c r="D432" s="213" t="s">
        <v>5</v>
      </c>
      <c r="E432" s="196">
        <v>1</v>
      </c>
      <c r="F432" s="195" t="s">
        <v>8</v>
      </c>
      <c r="G432" s="195" t="s">
        <v>14</v>
      </c>
      <c r="H432" s="195" t="s">
        <v>24</v>
      </c>
      <c r="I432" s="196">
        <v>25</v>
      </c>
      <c r="J432" s="197">
        <v>40</v>
      </c>
      <c r="K432" s="197">
        <f t="shared" si="155"/>
        <v>1000</v>
      </c>
      <c r="L432" s="196">
        <v>0</v>
      </c>
      <c r="M432" s="197"/>
      <c r="N432" s="197">
        <f t="shared" si="156"/>
        <v>0</v>
      </c>
      <c r="O432" s="198">
        <f t="shared" si="157"/>
        <v>1000</v>
      </c>
    </row>
    <row r="433" spans="1:15" s="3" customFormat="1" ht="24" hidden="1" customHeight="1" x14ac:dyDescent="0.2">
      <c r="A433" s="613"/>
      <c r="B433" s="605"/>
      <c r="C433" s="608"/>
      <c r="D433" s="213" t="s">
        <v>5</v>
      </c>
      <c r="E433" s="196">
        <v>1</v>
      </c>
      <c r="F433" s="195" t="s">
        <v>8</v>
      </c>
      <c r="G433" s="195" t="s">
        <v>14</v>
      </c>
      <c r="H433" s="195" t="s">
        <v>24</v>
      </c>
      <c r="I433" s="196">
        <v>25</v>
      </c>
      <c r="J433" s="197">
        <v>40</v>
      </c>
      <c r="K433" s="197">
        <f t="shared" si="155"/>
        <v>1000</v>
      </c>
      <c r="L433" s="196">
        <v>0</v>
      </c>
      <c r="M433" s="197"/>
      <c r="N433" s="197">
        <f t="shared" si="156"/>
        <v>0</v>
      </c>
      <c r="O433" s="198">
        <f t="shared" si="157"/>
        <v>1000</v>
      </c>
    </row>
    <row r="434" spans="1:15" s="3" customFormat="1" ht="24" hidden="1" customHeight="1" x14ac:dyDescent="0.2">
      <c r="A434" s="613"/>
      <c r="B434" s="605"/>
      <c r="C434" s="608"/>
      <c r="D434" s="213" t="s">
        <v>5</v>
      </c>
      <c r="E434" s="196">
        <v>1</v>
      </c>
      <c r="F434" s="195" t="s">
        <v>8</v>
      </c>
      <c r="G434" s="195" t="s">
        <v>14</v>
      </c>
      <c r="H434" s="195" t="s">
        <v>24</v>
      </c>
      <c r="I434" s="196">
        <v>25</v>
      </c>
      <c r="J434" s="197">
        <v>40</v>
      </c>
      <c r="K434" s="197">
        <f t="shared" si="155"/>
        <v>1000</v>
      </c>
      <c r="L434" s="196">
        <v>0</v>
      </c>
      <c r="M434" s="197"/>
      <c r="N434" s="197">
        <f t="shared" si="156"/>
        <v>0</v>
      </c>
      <c r="O434" s="198">
        <f t="shared" si="157"/>
        <v>1000</v>
      </c>
    </row>
    <row r="435" spans="1:15" s="3" customFormat="1" ht="24" hidden="1" customHeight="1" x14ac:dyDescent="0.2">
      <c r="A435" s="613"/>
      <c r="B435" s="605"/>
      <c r="C435" s="608"/>
      <c r="D435" s="213" t="s">
        <v>5</v>
      </c>
      <c r="E435" s="196">
        <v>1</v>
      </c>
      <c r="F435" s="195" t="s">
        <v>8</v>
      </c>
      <c r="G435" s="195" t="s">
        <v>14</v>
      </c>
      <c r="H435" s="195" t="s">
        <v>24</v>
      </c>
      <c r="I435" s="196">
        <v>25</v>
      </c>
      <c r="J435" s="197">
        <v>40</v>
      </c>
      <c r="K435" s="197">
        <f t="shared" si="155"/>
        <v>1000</v>
      </c>
      <c r="L435" s="196">
        <v>0</v>
      </c>
      <c r="M435" s="197"/>
      <c r="N435" s="197">
        <f t="shared" si="156"/>
        <v>0</v>
      </c>
      <c r="O435" s="198">
        <f t="shared" si="157"/>
        <v>1000</v>
      </c>
    </row>
    <row r="436" spans="1:15" s="3" customFormat="1" ht="24" hidden="1" customHeight="1" thickBot="1" x14ac:dyDescent="0.25">
      <c r="A436" s="613"/>
      <c r="B436" s="605"/>
      <c r="C436" s="608"/>
      <c r="D436" s="214" t="s">
        <v>5</v>
      </c>
      <c r="E436" s="203">
        <v>1</v>
      </c>
      <c r="F436" s="202" t="s">
        <v>8</v>
      </c>
      <c r="G436" s="202" t="s">
        <v>14</v>
      </c>
      <c r="H436" s="202" t="s">
        <v>24</v>
      </c>
      <c r="I436" s="203">
        <v>25</v>
      </c>
      <c r="J436" s="204">
        <v>40</v>
      </c>
      <c r="K436" s="204">
        <f t="shared" si="155"/>
        <v>1000</v>
      </c>
      <c r="L436" s="203">
        <v>0</v>
      </c>
      <c r="M436" s="204"/>
      <c r="N436" s="204">
        <f t="shared" si="156"/>
        <v>0</v>
      </c>
      <c r="O436" s="205">
        <f t="shared" si="157"/>
        <v>1000</v>
      </c>
    </row>
    <row r="437" spans="1:15" s="3" customFormat="1" ht="24" hidden="1" customHeight="1" thickBot="1" x14ac:dyDescent="0.25">
      <c r="A437" s="613"/>
      <c r="B437" s="605"/>
      <c r="C437" s="608"/>
      <c r="D437" s="610" t="s">
        <v>22</v>
      </c>
      <c r="E437" s="611"/>
      <c r="F437" s="611"/>
      <c r="G437" s="611"/>
      <c r="H437" s="611"/>
      <c r="I437" s="207">
        <f>SUM(I425:I436)</f>
        <v>300</v>
      </c>
      <c r="J437" s="208" t="s">
        <v>43</v>
      </c>
      <c r="K437" s="208" t="s">
        <v>43</v>
      </c>
      <c r="L437" s="207" t="s">
        <v>43</v>
      </c>
      <c r="M437" s="208" t="s">
        <v>43</v>
      </c>
      <c r="N437" s="209" t="s">
        <v>50</v>
      </c>
      <c r="O437" s="210">
        <f>SUM(O425:O436)</f>
        <v>12000</v>
      </c>
    </row>
    <row r="438" spans="1:15" s="3" customFormat="1" ht="24" hidden="1" customHeight="1" x14ac:dyDescent="0.2">
      <c r="A438" s="613"/>
      <c r="B438" s="605"/>
      <c r="C438" s="608"/>
      <c r="D438" s="212" t="s">
        <v>5</v>
      </c>
      <c r="E438" s="192">
        <v>1</v>
      </c>
      <c r="F438" s="191" t="s">
        <v>8</v>
      </c>
      <c r="G438" s="191" t="s">
        <v>17</v>
      </c>
      <c r="H438" s="191" t="s">
        <v>25</v>
      </c>
      <c r="I438" s="192">
        <v>60</v>
      </c>
      <c r="J438" s="193">
        <v>32</v>
      </c>
      <c r="K438" s="193">
        <f>J438*I438</f>
        <v>1920</v>
      </c>
      <c r="L438" s="192">
        <v>0</v>
      </c>
      <c r="M438" s="193"/>
      <c r="N438" s="193">
        <f>M438*L438</f>
        <v>0</v>
      </c>
      <c r="O438" s="194">
        <f>N438+K438</f>
        <v>1920</v>
      </c>
    </row>
    <row r="439" spans="1:15" s="3" customFormat="1" ht="24" hidden="1" customHeight="1" thickBot="1" x14ac:dyDescent="0.25">
      <c r="A439" s="613"/>
      <c r="B439" s="605"/>
      <c r="C439" s="608"/>
      <c r="D439" s="214" t="s">
        <v>5</v>
      </c>
      <c r="E439" s="203">
        <v>1</v>
      </c>
      <c r="F439" s="202" t="s">
        <v>8</v>
      </c>
      <c r="G439" s="202" t="s">
        <v>17</v>
      </c>
      <c r="H439" s="202" t="s">
        <v>25</v>
      </c>
      <c r="I439" s="203">
        <v>60</v>
      </c>
      <c r="J439" s="204">
        <v>32</v>
      </c>
      <c r="K439" s="204">
        <f>J439*I439</f>
        <v>1920</v>
      </c>
      <c r="L439" s="203">
        <v>0</v>
      </c>
      <c r="M439" s="204"/>
      <c r="N439" s="204">
        <f>M439*L439</f>
        <v>0</v>
      </c>
      <c r="O439" s="205">
        <f>N439+K439</f>
        <v>1920</v>
      </c>
    </row>
    <row r="440" spans="1:15" s="3" customFormat="1" ht="24" hidden="1" customHeight="1" thickBot="1" x14ac:dyDescent="0.25">
      <c r="A440" s="613"/>
      <c r="B440" s="605"/>
      <c r="C440" s="608"/>
      <c r="D440" s="670" t="s">
        <v>35</v>
      </c>
      <c r="E440" s="611"/>
      <c r="F440" s="611"/>
      <c r="G440" s="611"/>
      <c r="H440" s="611"/>
      <c r="I440" s="207">
        <f>SUM(I438:I439)</f>
        <v>120</v>
      </c>
      <c r="J440" s="208" t="s">
        <v>43</v>
      </c>
      <c r="K440" s="208" t="s">
        <v>43</v>
      </c>
      <c r="L440" s="207" t="s">
        <v>43</v>
      </c>
      <c r="M440" s="208" t="s">
        <v>43</v>
      </c>
      <c r="N440" s="209" t="s">
        <v>50</v>
      </c>
      <c r="O440" s="210">
        <f>SUM(O438:O439)</f>
        <v>3840</v>
      </c>
    </row>
    <row r="441" spans="1:15" s="3" customFormat="1" ht="24" hidden="1" customHeight="1" x14ac:dyDescent="0.2">
      <c r="A441" s="613"/>
      <c r="B441" s="605"/>
      <c r="C441" s="608"/>
      <c r="D441" s="212" t="s">
        <v>5</v>
      </c>
      <c r="E441" s="192">
        <v>1</v>
      </c>
      <c r="F441" s="191" t="s">
        <v>8</v>
      </c>
      <c r="G441" s="191" t="s">
        <v>18</v>
      </c>
      <c r="H441" s="191" t="s">
        <v>25</v>
      </c>
      <c r="I441" s="192">
        <v>60</v>
      </c>
      <c r="J441" s="193">
        <v>85</v>
      </c>
      <c r="K441" s="193">
        <f>J441*I441</f>
        <v>5100</v>
      </c>
      <c r="L441" s="192">
        <v>0</v>
      </c>
      <c r="M441" s="193"/>
      <c r="N441" s="193">
        <f>M441*L441</f>
        <v>0</v>
      </c>
      <c r="O441" s="194">
        <f>N441+K441</f>
        <v>5100</v>
      </c>
    </row>
    <row r="442" spans="1:15" s="3" customFormat="1" ht="24" hidden="1" customHeight="1" thickBot="1" x14ac:dyDescent="0.25">
      <c r="A442" s="613"/>
      <c r="B442" s="605"/>
      <c r="C442" s="608"/>
      <c r="D442" s="214" t="s">
        <v>5</v>
      </c>
      <c r="E442" s="203">
        <v>1</v>
      </c>
      <c r="F442" s="202" t="s">
        <v>8</v>
      </c>
      <c r="G442" s="202" t="s">
        <v>18</v>
      </c>
      <c r="H442" s="202" t="s">
        <v>25</v>
      </c>
      <c r="I442" s="203">
        <v>60</v>
      </c>
      <c r="J442" s="204">
        <v>85</v>
      </c>
      <c r="K442" s="204">
        <f>J442*I442</f>
        <v>5100</v>
      </c>
      <c r="L442" s="203">
        <v>0</v>
      </c>
      <c r="M442" s="204"/>
      <c r="N442" s="204">
        <f>M442*L442</f>
        <v>0</v>
      </c>
      <c r="O442" s="205">
        <f>N442+K442</f>
        <v>5100</v>
      </c>
    </row>
    <row r="443" spans="1:15" s="3" customFormat="1" ht="24" hidden="1" customHeight="1" thickBot="1" x14ac:dyDescent="0.25">
      <c r="A443" s="614"/>
      <c r="B443" s="606"/>
      <c r="C443" s="609"/>
      <c r="D443" s="670" t="s">
        <v>34</v>
      </c>
      <c r="E443" s="611"/>
      <c r="F443" s="611"/>
      <c r="G443" s="611"/>
      <c r="H443" s="611"/>
      <c r="I443" s="207">
        <f>SUM(I441:I442)</f>
        <v>120</v>
      </c>
      <c r="J443" s="208" t="s">
        <v>43</v>
      </c>
      <c r="K443" s="208" t="s">
        <v>43</v>
      </c>
      <c r="L443" s="207" t="s">
        <v>43</v>
      </c>
      <c r="M443" s="208" t="s">
        <v>43</v>
      </c>
      <c r="N443" s="209" t="s">
        <v>50</v>
      </c>
      <c r="O443" s="210">
        <f>SUM(O441:O442)</f>
        <v>10200</v>
      </c>
    </row>
    <row r="444" spans="1:15" s="3" customFormat="1" ht="24" hidden="1" customHeight="1" thickBot="1" x14ac:dyDescent="0.25">
      <c r="A444" s="591"/>
      <c r="B444" s="592"/>
      <c r="C444" s="592"/>
      <c r="D444" s="592"/>
      <c r="E444" s="592"/>
      <c r="F444" s="592"/>
      <c r="G444" s="592"/>
      <c r="H444" s="592"/>
      <c r="I444" s="592"/>
      <c r="J444" s="592"/>
      <c r="K444" s="592"/>
      <c r="L444" s="592"/>
      <c r="M444" s="592"/>
      <c r="N444" s="592"/>
      <c r="O444" s="593"/>
    </row>
    <row r="445" spans="1:15" s="3" customFormat="1" ht="24" hidden="1" customHeight="1" x14ac:dyDescent="0.2">
      <c r="A445" s="530" t="s">
        <v>84</v>
      </c>
      <c r="B445" s="573">
        <v>2</v>
      </c>
      <c r="C445" s="570" t="s">
        <v>53</v>
      </c>
      <c r="D445" s="279" t="s">
        <v>5</v>
      </c>
      <c r="E445" s="224">
        <v>1</v>
      </c>
      <c r="F445" s="223" t="s">
        <v>8</v>
      </c>
      <c r="G445" s="223" t="s">
        <v>14</v>
      </c>
      <c r="H445" s="223" t="s">
        <v>24</v>
      </c>
      <c r="I445" s="224">
        <v>15</v>
      </c>
      <c r="J445" s="225">
        <f>AVERAGE(J211,J304,J328,J421)</f>
        <v>42</v>
      </c>
      <c r="K445" s="225">
        <f>J445*I445</f>
        <v>630</v>
      </c>
      <c r="L445" s="224">
        <v>0</v>
      </c>
      <c r="M445" s="225"/>
      <c r="N445" s="225">
        <f>M445*L445</f>
        <v>0</v>
      </c>
      <c r="O445" s="226">
        <f>N445+K445</f>
        <v>630</v>
      </c>
    </row>
    <row r="446" spans="1:15" s="3" customFormat="1" ht="24" hidden="1" customHeight="1" x14ac:dyDescent="0.2">
      <c r="A446" s="531"/>
      <c r="B446" s="574"/>
      <c r="C446" s="571"/>
      <c r="D446" s="280" t="s">
        <v>5</v>
      </c>
      <c r="E446" s="13">
        <v>1</v>
      </c>
      <c r="F446" s="12" t="s">
        <v>8</v>
      </c>
      <c r="G446" s="12" t="s">
        <v>14</v>
      </c>
      <c r="H446" s="12" t="s">
        <v>24</v>
      </c>
      <c r="I446" s="13">
        <v>15</v>
      </c>
      <c r="J446" s="14">
        <f t="shared" ref="J446:J447" si="158">AVERAGE(J212,J305,J329,J422)</f>
        <v>42</v>
      </c>
      <c r="K446" s="14">
        <f t="shared" ref="K446:K447" si="159">J446*I446</f>
        <v>630</v>
      </c>
      <c r="L446" s="13">
        <v>0</v>
      </c>
      <c r="M446" s="14"/>
      <c r="N446" s="14">
        <f t="shared" ref="N446:N447" si="160">M446*L446</f>
        <v>0</v>
      </c>
      <c r="O446" s="53">
        <f t="shared" ref="O446:O447" si="161">N446+K446</f>
        <v>630</v>
      </c>
    </row>
    <row r="447" spans="1:15" s="3" customFormat="1" ht="24" hidden="1" customHeight="1" thickBot="1" x14ac:dyDescent="0.25">
      <c r="A447" s="531"/>
      <c r="B447" s="574"/>
      <c r="C447" s="571"/>
      <c r="D447" s="281" t="s">
        <v>5</v>
      </c>
      <c r="E447" s="266">
        <v>1</v>
      </c>
      <c r="F447" s="265" t="s">
        <v>8</v>
      </c>
      <c r="G447" s="265" t="s">
        <v>14</v>
      </c>
      <c r="H447" s="265" t="s">
        <v>24</v>
      </c>
      <c r="I447" s="266">
        <v>15</v>
      </c>
      <c r="J447" s="415">
        <f t="shared" si="158"/>
        <v>42</v>
      </c>
      <c r="K447" s="267">
        <f t="shared" si="159"/>
        <v>630</v>
      </c>
      <c r="L447" s="266">
        <v>0</v>
      </c>
      <c r="M447" s="267"/>
      <c r="N447" s="267">
        <f t="shared" si="160"/>
        <v>0</v>
      </c>
      <c r="O447" s="268">
        <f t="shared" si="161"/>
        <v>630</v>
      </c>
    </row>
    <row r="448" spans="1:15" s="3" customFormat="1" ht="24" hidden="1" customHeight="1" thickBot="1" x14ac:dyDescent="0.25">
      <c r="A448" s="531"/>
      <c r="B448" s="574"/>
      <c r="C448" s="571"/>
      <c r="D448" s="575" t="s">
        <v>22</v>
      </c>
      <c r="E448" s="576"/>
      <c r="F448" s="576"/>
      <c r="G448" s="576"/>
      <c r="H448" s="576"/>
      <c r="I448" s="275">
        <f>SUM(I445:I447)</f>
        <v>45</v>
      </c>
      <c r="J448" s="276" t="s">
        <v>43</v>
      </c>
      <c r="K448" s="276" t="s">
        <v>43</v>
      </c>
      <c r="L448" s="275" t="s">
        <v>43</v>
      </c>
      <c r="M448" s="276" t="s">
        <v>43</v>
      </c>
      <c r="N448" s="277" t="s">
        <v>50</v>
      </c>
      <c r="O448" s="278">
        <f>SUM(O445:O447)</f>
        <v>1890</v>
      </c>
    </row>
    <row r="449" spans="1:15" s="3" customFormat="1" ht="24" hidden="1" customHeight="1" x14ac:dyDescent="0.2">
      <c r="A449" s="531"/>
      <c r="B449" s="574"/>
      <c r="C449" s="571"/>
      <c r="D449" s="282" t="s">
        <v>5</v>
      </c>
      <c r="E449" s="274">
        <v>1</v>
      </c>
      <c r="F449" s="270" t="s">
        <v>8</v>
      </c>
      <c r="G449" s="270" t="s">
        <v>14</v>
      </c>
      <c r="H449" s="270" t="s">
        <v>24</v>
      </c>
      <c r="I449" s="274">
        <v>25</v>
      </c>
      <c r="J449" s="272">
        <f>AVERAGE(J215,J308,J332,J425)</f>
        <v>42</v>
      </c>
      <c r="K449" s="272">
        <f>J449*I449</f>
        <v>1050</v>
      </c>
      <c r="L449" s="274">
        <v>0</v>
      </c>
      <c r="M449" s="272"/>
      <c r="N449" s="272">
        <f>M449*L449</f>
        <v>0</v>
      </c>
      <c r="O449" s="273">
        <f>N449+K449</f>
        <v>1050</v>
      </c>
    </row>
    <row r="450" spans="1:15" s="3" customFormat="1" ht="24" hidden="1" customHeight="1" x14ac:dyDescent="0.2">
      <c r="A450" s="531"/>
      <c r="B450" s="574"/>
      <c r="C450" s="571"/>
      <c r="D450" s="280" t="s">
        <v>5</v>
      </c>
      <c r="E450" s="13">
        <v>1</v>
      </c>
      <c r="F450" s="12" t="s">
        <v>8</v>
      </c>
      <c r="G450" s="12" t="s">
        <v>14</v>
      </c>
      <c r="H450" s="12" t="s">
        <v>24</v>
      </c>
      <c r="I450" s="13">
        <v>25</v>
      </c>
      <c r="J450" s="272">
        <f t="shared" ref="J450:J460" si="162">AVERAGE(J216,J309,J333,J426)</f>
        <v>42</v>
      </c>
      <c r="K450" s="14">
        <f t="shared" ref="K450:K460" si="163">J450*I450</f>
        <v>1050</v>
      </c>
      <c r="L450" s="13">
        <v>0</v>
      </c>
      <c r="M450" s="14"/>
      <c r="N450" s="14">
        <f t="shared" ref="N450:N460" si="164">M450*L450</f>
        <v>0</v>
      </c>
      <c r="O450" s="53">
        <f t="shared" ref="O450:O460" si="165">N450+K450</f>
        <v>1050</v>
      </c>
    </row>
    <row r="451" spans="1:15" s="3" customFormat="1" ht="24" hidden="1" customHeight="1" x14ac:dyDescent="0.2">
      <c r="A451" s="531"/>
      <c r="B451" s="574"/>
      <c r="C451" s="571"/>
      <c r="D451" s="280" t="s">
        <v>5</v>
      </c>
      <c r="E451" s="13">
        <v>1</v>
      </c>
      <c r="F451" s="12" t="s">
        <v>8</v>
      </c>
      <c r="G451" s="12" t="s">
        <v>14</v>
      </c>
      <c r="H451" s="12" t="s">
        <v>24</v>
      </c>
      <c r="I451" s="13">
        <v>25</v>
      </c>
      <c r="J451" s="272">
        <f t="shared" si="162"/>
        <v>42</v>
      </c>
      <c r="K451" s="14">
        <f t="shared" si="163"/>
        <v>1050</v>
      </c>
      <c r="L451" s="13">
        <v>0</v>
      </c>
      <c r="M451" s="14"/>
      <c r="N451" s="14">
        <f t="shared" si="164"/>
        <v>0</v>
      </c>
      <c r="O451" s="53">
        <f t="shared" si="165"/>
        <v>1050</v>
      </c>
    </row>
    <row r="452" spans="1:15" s="3" customFormat="1" ht="24" hidden="1" customHeight="1" x14ac:dyDescent="0.2">
      <c r="A452" s="531"/>
      <c r="B452" s="574"/>
      <c r="C452" s="571"/>
      <c r="D452" s="280" t="s">
        <v>5</v>
      </c>
      <c r="E452" s="13">
        <v>1</v>
      </c>
      <c r="F452" s="12" t="s">
        <v>8</v>
      </c>
      <c r="G452" s="12" t="s">
        <v>14</v>
      </c>
      <c r="H452" s="12" t="s">
        <v>24</v>
      </c>
      <c r="I452" s="13">
        <v>25</v>
      </c>
      <c r="J452" s="272">
        <f t="shared" si="162"/>
        <v>42</v>
      </c>
      <c r="K452" s="14">
        <f t="shared" si="163"/>
        <v>1050</v>
      </c>
      <c r="L452" s="13">
        <v>0</v>
      </c>
      <c r="M452" s="14"/>
      <c r="N452" s="14">
        <f t="shared" si="164"/>
        <v>0</v>
      </c>
      <c r="O452" s="53">
        <f t="shared" si="165"/>
        <v>1050</v>
      </c>
    </row>
    <row r="453" spans="1:15" s="3" customFormat="1" ht="24" hidden="1" customHeight="1" x14ac:dyDescent="0.2">
      <c r="A453" s="531"/>
      <c r="B453" s="574"/>
      <c r="C453" s="571"/>
      <c r="D453" s="280" t="s">
        <v>5</v>
      </c>
      <c r="E453" s="13">
        <v>1</v>
      </c>
      <c r="F453" s="12" t="s">
        <v>8</v>
      </c>
      <c r="G453" s="12" t="s">
        <v>14</v>
      </c>
      <c r="H453" s="12" t="s">
        <v>24</v>
      </c>
      <c r="I453" s="13">
        <v>25</v>
      </c>
      <c r="J453" s="272">
        <f t="shared" si="162"/>
        <v>42</v>
      </c>
      <c r="K453" s="14">
        <f t="shared" si="163"/>
        <v>1050</v>
      </c>
      <c r="L453" s="13">
        <v>0</v>
      </c>
      <c r="M453" s="14"/>
      <c r="N453" s="14">
        <f t="shared" si="164"/>
        <v>0</v>
      </c>
      <c r="O453" s="53">
        <f t="shared" si="165"/>
        <v>1050</v>
      </c>
    </row>
    <row r="454" spans="1:15" s="3" customFormat="1" ht="24" hidden="1" customHeight="1" x14ac:dyDescent="0.2">
      <c r="A454" s="531"/>
      <c r="B454" s="574"/>
      <c r="C454" s="571"/>
      <c r="D454" s="280" t="s">
        <v>5</v>
      </c>
      <c r="E454" s="13">
        <v>1</v>
      </c>
      <c r="F454" s="12" t="s">
        <v>8</v>
      </c>
      <c r="G454" s="12" t="s">
        <v>14</v>
      </c>
      <c r="H454" s="12" t="s">
        <v>24</v>
      </c>
      <c r="I454" s="13">
        <v>25</v>
      </c>
      <c r="J454" s="272">
        <f t="shared" si="162"/>
        <v>42</v>
      </c>
      <c r="K454" s="14">
        <f t="shared" si="163"/>
        <v>1050</v>
      </c>
      <c r="L454" s="13">
        <v>0</v>
      </c>
      <c r="M454" s="14"/>
      <c r="N454" s="14">
        <f t="shared" si="164"/>
        <v>0</v>
      </c>
      <c r="O454" s="53">
        <f t="shared" si="165"/>
        <v>1050</v>
      </c>
    </row>
    <row r="455" spans="1:15" s="3" customFormat="1" ht="24" hidden="1" customHeight="1" x14ac:dyDescent="0.2">
      <c r="A455" s="531"/>
      <c r="B455" s="574"/>
      <c r="C455" s="571"/>
      <c r="D455" s="280" t="s">
        <v>5</v>
      </c>
      <c r="E455" s="13">
        <v>1</v>
      </c>
      <c r="F455" s="12" t="s">
        <v>8</v>
      </c>
      <c r="G455" s="12" t="s">
        <v>14</v>
      </c>
      <c r="H455" s="12" t="s">
        <v>24</v>
      </c>
      <c r="I455" s="13">
        <v>25</v>
      </c>
      <c r="J455" s="272">
        <f t="shared" si="162"/>
        <v>42</v>
      </c>
      <c r="K455" s="14">
        <f t="shared" si="163"/>
        <v>1050</v>
      </c>
      <c r="L455" s="13">
        <v>0</v>
      </c>
      <c r="M455" s="14"/>
      <c r="N455" s="14">
        <f t="shared" si="164"/>
        <v>0</v>
      </c>
      <c r="O455" s="53">
        <f t="shared" si="165"/>
        <v>1050</v>
      </c>
    </row>
    <row r="456" spans="1:15" s="3" customFormat="1" ht="24" hidden="1" customHeight="1" x14ac:dyDescent="0.2">
      <c r="A456" s="531"/>
      <c r="B456" s="574"/>
      <c r="C456" s="571"/>
      <c r="D456" s="280" t="s">
        <v>5</v>
      </c>
      <c r="E456" s="13">
        <v>1</v>
      </c>
      <c r="F456" s="12" t="s">
        <v>8</v>
      </c>
      <c r="G456" s="12" t="s">
        <v>14</v>
      </c>
      <c r="H456" s="12" t="s">
        <v>24</v>
      </c>
      <c r="I456" s="13">
        <v>25</v>
      </c>
      <c r="J456" s="272">
        <f t="shared" si="162"/>
        <v>42</v>
      </c>
      <c r="K456" s="14">
        <f t="shared" si="163"/>
        <v>1050</v>
      </c>
      <c r="L456" s="13">
        <v>0</v>
      </c>
      <c r="M456" s="14"/>
      <c r="N456" s="14">
        <f t="shared" si="164"/>
        <v>0</v>
      </c>
      <c r="O456" s="53">
        <f t="shared" si="165"/>
        <v>1050</v>
      </c>
    </row>
    <row r="457" spans="1:15" s="3" customFormat="1" ht="24" hidden="1" customHeight="1" x14ac:dyDescent="0.2">
      <c r="A457" s="531"/>
      <c r="B457" s="574"/>
      <c r="C457" s="571"/>
      <c r="D457" s="280" t="s">
        <v>5</v>
      </c>
      <c r="E457" s="13">
        <v>1</v>
      </c>
      <c r="F457" s="12" t="s">
        <v>8</v>
      </c>
      <c r="G457" s="12" t="s">
        <v>14</v>
      </c>
      <c r="H457" s="12" t="s">
        <v>24</v>
      </c>
      <c r="I457" s="13">
        <v>25</v>
      </c>
      <c r="J457" s="272">
        <f t="shared" si="162"/>
        <v>42</v>
      </c>
      <c r="K457" s="14">
        <f t="shared" si="163"/>
        <v>1050</v>
      </c>
      <c r="L457" s="13">
        <v>0</v>
      </c>
      <c r="M457" s="14"/>
      <c r="N457" s="14">
        <f t="shared" si="164"/>
        <v>0</v>
      </c>
      <c r="O457" s="53">
        <f t="shared" si="165"/>
        <v>1050</v>
      </c>
    </row>
    <row r="458" spans="1:15" s="3" customFormat="1" ht="24" hidden="1" customHeight="1" x14ac:dyDescent="0.2">
      <c r="A458" s="531"/>
      <c r="B458" s="574"/>
      <c r="C458" s="571"/>
      <c r="D458" s="280" t="s">
        <v>5</v>
      </c>
      <c r="E458" s="13">
        <v>1</v>
      </c>
      <c r="F458" s="12" t="s">
        <v>8</v>
      </c>
      <c r="G458" s="12" t="s">
        <v>14</v>
      </c>
      <c r="H458" s="12" t="s">
        <v>24</v>
      </c>
      <c r="I458" s="13">
        <v>25</v>
      </c>
      <c r="J458" s="272">
        <f t="shared" si="162"/>
        <v>42</v>
      </c>
      <c r="K458" s="14">
        <f t="shared" si="163"/>
        <v>1050</v>
      </c>
      <c r="L458" s="13">
        <v>0</v>
      </c>
      <c r="M458" s="14"/>
      <c r="N458" s="14">
        <f t="shared" si="164"/>
        <v>0</v>
      </c>
      <c r="O458" s="53">
        <f t="shared" si="165"/>
        <v>1050</v>
      </c>
    </row>
    <row r="459" spans="1:15" s="3" customFormat="1" ht="24" hidden="1" customHeight="1" x14ac:dyDescent="0.2">
      <c r="A459" s="531"/>
      <c r="B459" s="574"/>
      <c r="C459" s="571"/>
      <c r="D459" s="280" t="s">
        <v>5</v>
      </c>
      <c r="E459" s="13">
        <v>1</v>
      </c>
      <c r="F459" s="12" t="s">
        <v>8</v>
      </c>
      <c r="G459" s="12" t="s">
        <v>14</v>
      </c>
      <c r="H459" s="12" t="s">
        <v>24</v>
      </c>
      <c r="I459" s="13">
        <v>25</v>
      </c>
      <c r="J459" s="272">
        <f t="shared" si="162"/>
        <v>42</v>
      </c>
      <c r="K459" s="14">
        <f t="shared" si="163"/>
        <v>1050</v>
      </c>
      <c r="L459" s="13">
        <v>0</v>
      </c>
      <c r="M459" s="14"/>
      <c r="N459" s="14">
        <f t="shared" si="164"/>
        <v>0</v>
      </c>
      <c r="O459" s="53">
        <f t="shared" si="165"/>
        <v>1050</v>
      </c>
    </row>
    <row r="460" spans="1:15" s="3" customFormat="1" ht="24" hidden="1" customHeight="1" thickBot="1" x14ac:dyDescent="0.25">
      <c r="A460" s="531"/>
      <c r="B460" s="574"/>
      <c r="C460" s="571"/>
      <c r="D460" s="281" t="s">
        <v>5</v>
      </c>
      <c r="E460" s="266">
        <v>1</v>
      </c>
      <c r="F460" s="265" t="s">
        <v>8</v>
      </c>
      <c r="G460" s="265" t="s">
        <v>14</v>
      </c>
      <c r="H460" s="265" t="s">
        <v>24</v>
      </c>
      <c r="I460" s="266">
        <v>25</v>
      </c>
      <c r="J460" s="272">
        <f t="shared" si="162"/>
        <v>42</v>
      </c>
      <c r="K460" s="267">
        <f t="shared" si="163"/>
        <v>1050</v>
      </c>
      <c r="L460" s="266">
        <v>0</v>
      </c>
      <c r="M460" s="267"/>
      <c r="N460" s="267">
        <f t="shared" si="164"/>
        <v>0</v>
      </c>
      <c r="O460" s="268">
        <f t="shared" si="165"/>
        <v>1050</v>
      </c>
    </row>
    <row r="461" spans="1:15" s="3" customFormat="1" ht="24" hidden="1" customHeight="1" thickBot="1" x14ac:dyDescent="0.25">
      <c r="A461" s="531"/>
      <c r="B461" s="574"/>
      <c r="C461" s="571"/>
      <c r="D461" s="575" t="s">
        <v>22</v>
      </c>
      <c r="E461" s="576"/>
      <c r="F461" s="576"/>
      <c r="G461" s="576"/>
      <c r="H461" s="576"/>
      <c r="I461" s="275">
        <f>SUM(I449:I460)</f>
        <v>300</v>
      </c>
      <c r="J461" s="276" t="s">
        <v>43</v>
      </c>
      <c r="K461" s="276" t="s">
        <v>43</v>
      </c>
      <c r="L461" s="275" t="s">
        <v>43</v>
      </c>
      <c r="M461" s="276" t="s">
        <v>43</v>
      </c>
      <c r="N461" s="277" t="s">
        <v>50</v>
      </c>
      <c r="O461" s="278">
        <f>SUM(O449:O460)</f>
        <v>12600</v>
      </c>
    </row>
    <row r="462" spans="1:15" s="3" customFormat="1" ht="24" hidden="1" customHeight="1" x14ac:dyDescent="0.2">
      <c r="A462" s="531"/>
      <c r="B462" s="574"/>
      <c r="C462" s="571"/>
      <c r="D462" s="282" t="s">
        <v>5</v>
      </c>
      <c r="E462" s="274">
        <v>1</v>
      </c>
      <c r="F462" s="270" t="s">
        <v>8</v>
      </c>
      <c r="G462" s="270" t="s">
        <v>17</v>
      </c>
      <c r="H462" s="270" t="s">
        <v>25</v>
      </c>
      <c r="I462" s="274">
        <v>60</v>
      </c>
      <c r="J462" s="272">
        <f>AVERAGE(J228,J321,J345,J438)</f>
        <v>40</v>
      </c>
      <c r="K462" s="272">
        <f>J462*I462</f>
        <v>2400</v>
      </c>
      <c r="L462" s="274">
        <v>0</v>
      </c>
      <c r="M462" s="272"/>
      <c r="N462" s="272">
        <f>M462*L462</f>
        <v>0</v>
      </c>
      <c r="O462" s="273">
        <f>N462+K462</f>
        <v>2400</v>
      </c>
    </row>
    <row r="463" spans="1:15" s="3" customFormat="1" ht="24" hidden="1" customHeight="1" thickBot="1" x14ac:dyDescent="0.25">
      <c r="A463" s="531"/>
      <c r="B463" s="574"/>
      <c r="C463" s="571"/>
      <c r="D463" s="281" t="s">
        <v>5</v>
      </c>
      <c r="E463" s="266">
        <v>1</v>
      </c>
      <c r="F463" s="265" t="s">
        <v>8</v>
      </c>
      <c r="G463" s="265" t="s">
        <v>17</v>
      </c>
      <c r="H463" s="265" t="s">
        <v>25</v>
      </c>
      <c r="I463" s="266">
        <v>60</v>
      </c>
      <c r="J463" s="272">
        <f>AVERAGE(J229,J322,J346,J439)</f>
        <v>40</v>
      </c>
      <c r="K463" s="267">
        <f>J463*I463</f>
        <v>2400</v>
      </c>
      <c r="L463" s="266">
        <v>0</v>
      </c>
      <c r="M463" s="267"/>
      <c r="N463" s="267">
        <f>M463*L463</f>
        <v>0</v>
      </c>
      <c r="O463" s="268">
        <f>N463+K463</f>
        <v>2400</v>
      </c>
    </row>
    <row r="464" spans="1:15" s="3" customFormat="1" ht="24" hidden="1" customHeight="1" thickBot="1" x14ac:dyDescent="0.25">
      <c r="A464" s="531"/>
      <c r="B464" s="574"/>
      <c r="C464" s="571"/>
      <c r="D464" s="575" t="s">
        <v>35</v>
      </c>
      <c r="E464" s="576"/>
      <c r="F464" s="576"/>
      <c r="G464" s="576"/>
      <c r="H464" s="576"/>
      <c r="I464" s="275">
        <f>SUM(I462:I463)</f>
        <v>120</v>
      </c>
      <c r="J464" s="276" t="s">
        <v>43</v>
      </c>
      <c r="K464" s="276" t="s">
        <v>43</v>
      </c>
      <c r="L464" s="275" t="s">
        <v>43</v>
      </c>
      <c r="M464" s="276" t="s">
        <v>43</v>
      </c>
      <c r="N464" s="277" t="s">
        <v>50</v>
      </c>
      <c r="O464" s="278">
        <f>SUM(O462:O463)</f>
        <v>4800</v>
      </c>
    </row>
    <row r="465" spans="1:15" s="3" customFormat="1" ht="24" hidden="1" customHeight="1" x14ac:dyDescent="0.2">
      <c r="A465" s="531"/>
      <c r="B465" s="574"/>
      <c r="C465" s="571"/>
      <c r="D465" s="282" t="s">
        <v>5</v>
      </c>
      <c r="E465" s="274">
        <v>1</v>
      </c>
      <c r="F465" s="270" t="s">
        <v>8</v>
      </c>
      <c r="G465" s="270" t="s">
        <v>18</v>
      </c>
      <c r="H465" s="270" t="s">
        <v>25</v>
      </c>
      <c r="I465" s="274">
        <v>60</v>
      </c>
      <c r="J465" s="272">
        <f>AVERAGE(J231,J324,J348,J441)</f>
        <v>63.5</v>
      </c>
      <c r="K465" s="272">
        <f>J465*I465</f>
        <v>3810</v>
      </c>
      <c r="L465" s="274">
        <v>0</v>
      </c>
      <c r="M465" s="272"/>
      <c r="N465" s="272">
        <f>M465*L465</f>
        <v>0</v>
      </c>
      <c r="O465" s="273">
        <f>N465+K465</f>
        <v>3810</v>
      </c>
    </row>
    <row r="466" spans="1:15" s="3" customFormat="1" ht="24" hidden="1" customHeight="1" thickBot="1" x14ac:dyDescent="0.25">
      <c r="A466" s="531"/>
      <c r="B466" s="574"/>
      <c r="C466" s="571"/>
      <c r="D466" s="281" t="s">
        <v>5</v>
      </c>
      <c r="E466" s="266">
        <v>1</v>
      </c>
      <c r="F466" s="265" t="s">
        <v>8</v>
      </c>
      <c r="G466" s="265" t="s">
        <v>18</v>
      </c>
      <c r="H466" s="265" t="s">
        <v>25</v>
      </c>
      <c r="I466" s="266">
        <v>60</v>
      </c>
      <c r="J466" s="272">
        <f>AVERAGE(J232,J325,J349,J442)</f>
        <v>63.5</v>
      </c>
      <c r="K466" s="267">
        <f>J466*I466</f>
        <v>3810</v>
      </c>
      <c r="L466" s="266">
        <v>0</v>
      </c>
      <c r="M466" s="267"/>
      <c r="N466" s="267">
        <f>M466*L466</f>
        <v>0</v>
      </c>
      <c r="O466" s="268">
        <f>N466+K466</f>
        <v>3810</v>
      </c>
    </row>
    <row r="467" spans="1:15" s="3" customFormat="1" ht="24" hidden="1" customHeight="1" thickBot="1" x14ac:dyDescent="0.25">
      <c r="A467" s="531"/>
      <c r="B467" s="574"/>
      <c r="C467" s="572"/>
      <c r="D467" s="575" t="s">
        <v>34</v>
      </c>
      <c r="E467" s="576"/>
      <c r="F467" s="576"/>
      <c r="G467" s="576"/>
      <c r="H467" s="576"/>
      <c r="I467" s="275">
        <f>SUM(I465:I466)</f>
        <v>120</v>
      </c>
      <c r="J467" s="276" t="s">
        <v>43</v>
      </c>
      <c r="K467" s="276" t="s">
        <v>43</v>
      </c>
      <c r="L467" s="275" t="s">
        <v>43</v>
      </c>
      <c r="M467" s="276" t="s">
        <v>43</v>
      </c>
      <c r="N467" s="277" t="s">
        <v>50</v>
      </c>
      <c r="O467" s="278">
        <f>SUM(O465:O466)</f>
        <v>7620</v>
      </c>
    </row>
    <row r="468" spans="1:15" s="3" customFormat="1" ht="24" hidden="1" customHeight="1" x14ac:dyDescent="0.2">
      <c r="A468" s="531"/>
      <c r="B468" s="574">
        <v>2</v>
      </c>
      <c r="C468" s="570" t="s">
        <v>55</v>
      </c>
      <c r="D468" s="282" t="s">
        <v>5</v>
      </c>
      <c r="E468" s="274">
        <v>1</v>
      </c>
      <c r="F468" s="270" t="s">
        <v>8</v>
      </c>
      <c r="G468" s="270" t="s">
        <v>14</v>
      </c>
      <c r="H468" s="270" t="s">
        <v>24</v>
      </c>
      <c r="I468" s="274">
        <v>15</v>
      </c>
      <c r="J468" s="272">
        <f>AVERAGE(J234,J351)</f>
        <v>59</v>
      </c>
      <c r="K468" s="272">
        <f>J468*I468</f>
        <v>885</v>
      </c>
      <c r="L468" s="274">
        <v>336</v>
      </c>
      <c r="M468" s="272">
        <f>AVERAGE(M234,M351)</f>
        <v>1.6</v>
      </c>
      <c r="N468" s="272">
        <f>M468*L468</f>
        <v>537.6</v>
      </c>
      <c r="O468" s="273">
        <f>N468+K468</f>
        <v>1422.6</v>
      </c>
    </row>
    <row r="469" spans="1:15" s="3" customFormat="1" ht="24" hidden="1" customHeight="1" x14ac:dyDescent="0.2">
      <c r="A469" s="531"/>
      <c r="B469" s="574"/>
      <c r="C469" s="571"/>
      <c r="D469" s="280" t="s">
        <v>5</v>
      </c>
      <c r="E469" s="13">
        <v>1</v>
      </c>
      <c r="F469" s="12" t="s">
        <v>8</v>
      </c>
      <c r="G469" s="12" t="s">
        <v>14</v>
      </c>
      <c r="H469" s="12" t="s">
        <v>24</v>
      </c>
      <c r="I469" s="13">
        <v>15</v>
      </c>
      <c r="J469" s="272">
        <f t="shared" ref="J469:J470" si="166">AVERAGE(J235,J352)</f>
        <v>59</v>
      </c>
      <c r="K469" s="14">
        <f t="shared" ref="K469:K470" si="167">J469*I469</f>
        <v>885</v>
      </c>
      <c r="L469" s="13">
        <v>336</v>
      </c>
      <c r="M469" s="272">
        <f t="shared" ref="M469:M470" si="168">AVERAGE(M235,M352)</f>
        <v>1.6</v>
      </c>
      <c r="N469" s="14">
        <f t="shared" ref="N469:N470" si="169">M469*L469</f>
        <v>537.6</v>
      </c>
      <c r="O469" s="53">
        <f t="shared" ref="O469:O470" si="170">N469+K469</f>
        <v>1422.6</v>
      </c>
    </row>
    <row r="470" spans="1:15" s="3" customFormat="1" ht="24" hidden="1" customHeight="1" thickBot="1" x14ac:dyDescent="0.25">
      <c r="A470" s="531"/>
      <c r="B470" s="574"/>
      <c r="C470" s="571"/>
      <c r="D470" s="281" t="s">
        <v>5</v>
      </c>
      <c r="E470" s="266">
        <v>1</v>
      </c>
      <c r="F470" s="265" t="s">
        <v>8</v>
      </c>
      <c r="G470" s="265" t="s">
        <v>14</v>
      </c>
      <c r="H470" s="265" t="s">
        <v>24</v>
      </c>
      <c r="I470" s="266">
        <v>15</v>
      </c>
      <c r="J470" s="272">
        <f t="shared" si="166"/>
        <v>59</v>
      </c>
      <c r="K470" s="267">
        <f t="shared" si="167"/>
        <v>885</v>
      </c>
      <c r="L470" s="266">
        <v>336</v>
      </c>
      <c r="M470" s="272">
        <f t="shared" si="168"/>
        <v>1.6</v>
      </c>
      <c r="N470" s="267">
        <f t="shared" si="169"/>
        <v>537.6</v>
      </c>
      <c r="O470" s="268">
        <f t="shared" si="170"/>
        <v>1422.6</v>
      </c>
    </row>
    <row r="471" spans="1:15" s="3" customFormat="1" ht="24" hidden="1" customHeight="1" thickBot="1" x14ac:dyDescent="0.25">
      <c r="A471" s="531"/>
      <c r="B471" s="574"/>
      <c r="C471" s="571"/>
      <c r="D471" s="595" t="s">
        <v>22</v>
      </c>
      <c r="E471" s="576"/>
      <c r="F471" s="576"/>
      <c r="G471" s="576"/>
      <c r="H471" s="576"/>
      <c r="I471" s="275">
        <f>SUM(I468:I470)</f>
        <v>45</v>
      </c>
      <c r="J471" s="276" t="s">
        <v>43</v>
      </c>
      <c r="K471" s="276" t="s">
        <v>43</v>
      </c>
      <c r="L471" s="275" t="s">
        <v>43</v>
      </c>
      <c r="M471" s="276" t="s">
        <v>43</v>
      </c>
      <c r="N471" s="277" t="s">
        <v>50</v>
      </c>
      <c r="O471" s="278">
        <f>SUM(O468:O470)</f>
        <v>4267.7999999999993</v>
      </c>
    </row>
    <row r="472" spans="1:15" s="3" customFormat="1" ht="24" hidden="1" customHeight="1" x14ac:dyDescent="0.2">
      <c r="A472" s="531"/>
      <c r="B472" s="574"/>
      <c r="C472" s="571"/>
      <c r="D472" s="282" t="s">
        <v>5</v>
      </c>
      <c r="E472" s="274">
        <v>1</v>
      </c>
      <c r="F472" s="270" t="s">
        <v>8</v>
      </c>
      <c r="G472" s="270" t="s">
        <v>14</v>
      </c>
      <c r="H472" s="270" t="s">
        <v>24</v>
      </c>
      <c r="I472" s="274">
        <v>25</v>
      </c>
      <c r="J472" s="272">
        <f>AVERAGE(J238,J355)</f>
        <v>56.5</v>
      </c>
      <c r="K472" s="272">
        <f>J472*I472</f>
        <v>1412.5</v>
      </c>
      <c r="L472" s="274">
        <v>336</v>
      </c>
      <c r="M472" s="272">
        <f>AVERAGE(M238,M355)</f>
        <v>1.6</v>
      </c>
      <c r="N472" s="272">
        <f>M472*L472</f>
        <v>537.6</v>
      </c>
      <c r="O472" s="273">
        <f>N472+K472</f>
        <v>1950.1</v>
      </c>
    </row>
    <row r="473" spans="1:15" s="3" customFormat="1" ht="24" hidden="1" customHeight="1" x14ac:dyDescent="0.2">
      <c r="A473" s="531"/>
      <c r="B473" s="574"/>
      <c r="C473" s="571"/>
      <c r="D473" s="280" t="s">
        <v>5</v>
      </c>
      <c r="E473" s="13">
        <v>1</v>
      </c>
      <c r="F473" s="12" t="s">
        <v>8</v>
      </c>
      <c r="G473" s="12" t="s">
        <v>14</v>
      </c>
      <c r="H473" s="12" t="s">
        <v>24</v>
      </c>
      <c r="I473" s="13">
        <v>25</v>
      </c>
      <c r="J473" s="272">
        <f t="shared" ref="J473:J483" si="171">AVERAGE(J239,J356)</f>
        <v>56.5</v>
      </c>
      <c r="K473" s="14">
        <f t="shared" ref="K473:K483" si="172">J473*I473</f>
        <v>1412.5</v>
      </c>
      <c r="L473" s="13">
        <v>336</v>
      </c>
      <c r="M473" s="272">
        <f t="shared" ref="M473:M483" si="173">AVERAGE(M239,M356)</f>
        <v>1.6</v>
      </c>
      <c r="N473" s="14">
        <f t="shared" ref="N473:N483" si="174">M473*L473</f>
        <v>537.6</v>
      </c>
      <c r="O473" s="53">
        <f t="shared" ref="O473:O483" si="175">N473+K473</f>
        <v>1950.1</v>
      </c>
    </row>
    <row r="474" spans="1:15" s="3" customFormat="1" ht="24" hidden="1" customHeight="1" x14ac:dyDescent="0.2">
      <c r="A474" s="531"/>
      <c r="B474" s="574"/>
      <c r="C474" s="571"/>
      <c r="D474" s="280" t="s">
        <v>5</v>
      </c>
      <c r="E474" s="13">
        <v>1</v>
      </c>
      <c r="F474" s="12" t="s">
        <v>8</v>
      </c>
      <c r="G474" s="12" t="s">
        <v>14</v>
      </c>
      <c r="H474" s="12" t="s">
        <v>24</v>
      </c>
      <c r="I474" s="13">
        <v>25</v>
      </c>
      <c r="J474" s="272">
        <f t="shared" si="171"/>
        <v>56.5</v>
      </c>
      <c r="K474" s="14">
        <f t="shared" si="172"/>
        <v>1412.5</v>
      </c>
      <c r="L474" s="13">
        <v>336</v>
      </c>
      <c r="M474" s="272">
        <f t="shared" si="173"/>
        <v>1.6</v>
      </c>
      <c r="N474" s="14">
        <f t="shared" si="174"/>
        <v>537.6</v>
      </c>
      <c r="O474" s="53">
        <f t="shared" si="175"/>
        <v>1950.1</v>
      </c>
    </row>
    <row r="475" spans="1:15" s="3" customFormat="1" ht="24" hidden="1" customHeight="1" x14ac:dyDescent="0.2">
      <c r="A475" s="531"/>
      <c r="B475" s="574"/>
      <c r="C475" s="571"/>
      <c r="D475" s="280" t="s">
        <v>5</v>
      </c>
      <c r="E475" s="13">
        <v>1</v>
      </c>
      <c r="F475" s="12" t="s">
        <v>8</v>
      </c>
      <c r="G475" s="12" t="s">
        <v>14</v>
      </c>
      <c r="H475" s="12" t="s">
        <v>24</v>
      </c>
      <c r="I475" s="13">
        <v>25</v>
      </c>
      <c r="J475" s="272">
        <f t="shared" si="171"/>
        <v>56.5</v>
      </c>
      <c r="K475" s="14">
        <f t="shared" si="172"/>
        <v>1412.5</v>
      </c>
      <c r="L475" s="13">
        <v>336</v>
      </c>
      <c r="M475" s="272">
        <f t="shared" si="173"/>
        <v>1.6</v>
      </c>
      <c r="N475" s="14">
        <f t="shared" si="174"/>
        <v>537.6</v>
      </c>
      <c r="O475" s="53">
        <f t="shared" si="175"/>
        <v>1950.1</v>
      </c>
    </row>
    <row r="476" spans="1:15" s="3" customFormat="1" ht="24" hidden="1" customHeight="1" x14ac:dyDescent="0.2">
      <c r="A476" s="531"/>
      <c r="B476" s="574"/>
      <c r="C476" s="571"/>
      <c r="D476" s="280" t="s">
        <v>5</v>
      </c>
      <c r="E476" s="13">
        <v>1</v>
      </c>
      <c r="F476" s="12" t="s">
        <v>8</v>
      </c>
      <c r="G476" s="12" t="s">
        <v>14</v>
      </c>
      <c r="H476" s="12" t="s">
        <v>24</v>
      </c>
      <c r="I476" s="13">
        <v>25</v>
      </c>
      <c r="J476" s="272">
        <f t="shared" si="171"/>
        <v>56.5</v>
      </c>
      <c r="K476" s="14">
        <f t="shared" si="172"/>
        <v>1412.5</v>
      </c>
      <c r="L476" s="13">
        <v>336</v>
      </c>
      <c r="M476" s="272">
        <f t="shared" si="173"/>
        <v>1.6</v>
      </c>
      <c r="N476" s="14">
        <f t="shared" si="174"/>
        <v>537.6</v>
      </c>
      <c r="O476" s="53">
        <f t="shared" si="175"/>
        <v>1950.1</v>
      </c>
    </row>
    <row r="477" spans="1:15" s="3" customFormat="1" ht="24" hidden="1" customHeight="1" x14ac:dyDescent="0.2">
      <c r="A477" s="531"/>
      <c r="B477" s="574"/>
      <c r="C477" s="571"/>
      <c r="D477" s="280" t="s">
        <v>5</v>
      </c>
      <c r="E477" s="13">
        <v>1</v>
      </c>
      <c r="F477" s="12" t="s">
        <v>8</v>
      </c>
      <c r="G477" s="12" t="s">
        <v>14</v>
      </c>
      <c r="H477" s="12" t="s">
        <v>24</v>
      </c>
      <c r="I477" s="13">
        <v>25</v>
      </c>
      <c r="J477" s="272">
        <f t="shared" si="171"/>
        <v>56.5</v>
      </c>
      <c r="K477" s="14">
        <f t="shared" si="172"/>
        <v>1412.5</v>
      </c>
      <c r="L477" s="13">
        <v>336</v>
      </c>
      <c r="M477" s="272">
        <f t="shared" si="173"/>
        <v>1.6</v>
      </c>
      <c r="N477" s="14">
        <f t="shared" si="174"/>
        <v>537.6</v>
      </c>
      <c r="O477" s="53">
        <f t="shared" si="175"/>
        <v>1950.1</v>
      </c>
    </row>
    <row r="478" spans="1:15" s="3" customFormat="1" ht="24" hidden="1" customHeight="1" x14ac:dyDescent="0.2">
      <c r="A478" s="531"/>
      <c r="B478" s="574"/>
      <c r="C478" s="571"/>
      <c r="D478" s="280" t="s">
        <v>5</v>
      </c>
      <c r="E478" s="13">
        <v>1</v>
      </c>
      <c r="F478" s="12" t="s">
        <v>8</v>
      </c>
      <c r="G478" s="12" t="s">
        <v>14</v>
      </c>
      <c r="H478" s="12" t="s">
        <v>24</v>
      </c>
      <c r="I478" s="13">
        <v>25</v>
      </c>
      <c r="J478" s="272">
        <f t="shared" si="171"/>
        <v>56.5</v>
      </c>
      <c r="K478" s="14">
        <f t="shared" si="172"/>
        <v>1412.5</v>
      </c>
      <c r="L478" s="13">
        <v>336</v>
      </c>
      <c r="M478" s="272">
        <f t="shared" si="173"/>
        <v>1.6</v>
      </c>
      <c r="N478" s="14">
        <f t="shared" si="174"/>
        <v>537.6</v>
      </c>
      <c r="O478" s="53">
        <f t="shared" si="175"/>
        <v>1950.1</v>
      </c>
    </row>
    <row r="479" spans="1:15" s="3" customFormat="1" ht="24" hidden="1" customHeight="1" x14ac:dyDescent="0.2">
      <c r="A479" s="531"/>
      <c r="B479" s="574"/>
      <c r="C479" s="571"/>
      <c r="D479" s="280" t="s">
        <v>5</v>
      </c>
      <c r="E479" s="13">
        <v>1</v>
      </c>
      <c r="F479" s="12" t="s">
        <v>8</v>
      </c>
      <c r="G479" s="12" t="s">
        <v>14</v>
      </c>
      <c r="H479" s="12" t="s">
        <v>24</v>
      </c>
      <c r="I479" s="13">
        <v>25</v>
      </c>
      <c r="J479" s="272">
        <f t="shared" si="171"/>
        <v>56.5</v>
      </c>
      <c r="K479" s="14">
        <f t="shared" si="172"/>
        <v>1412.5</v>
      </c>
      <c r="L479" s="13">
        <v>336</v>
      </c>
      <c r="M479" s="272">
        <f t="shared" si="173"/>
        <v>1.6</v>
      </c>
      <c r="N479" s="14">
        <f t="shared" si="174"/>
        <v>537.6</v>
      </c>
      <c r="O479" s="53">
        <f t="shared" si="175"/>
        <v>1950.1</v>
      </c>
    </row>
    <row r="480" spans="1:15" s="3" customFormat="1" ht="24" hidden="1" customHeight="1" x14ac:dyDescent="0.2">
      <c r="A480" s="531"/>
      <c r="B480" s="574"/>
      <c r="C480" s="571"/>
      <c r="D480" s="280" t="s">
        <v>5</v>
      </c>
      <c r="E480" s="13">
        <v>1</v>
      </c>
      <c r="F480" s="12" t="s">
        <v>8</v>
      </c>
      <c r="G480" s="12" t="s">
        <v>14</v>
      </c>
      <c r="H480" s="12" t="s">
        <v>24</v>
      </c>
      <c r="I480" s="13">
        <v>25</v>
      </c>
      <c r="J480" s="272">
        <f t="shared" si="171"/>
        <v>56.5</v>
      </c>
      <c r="K480" s="14">
        <f t="shared" si="172"/>
        <v>1412.5</v>
      </c>
      <c r="L480" s="13">
        <v>336</v>
      </c>
      <c r="M480" s="272">
        <f t="shared" si="173"/>
        <v>1.6</v>
      </c>
      <c r="N480" s="14">
        <f t="shared" si="174"/>
        <v>537.6</v>
      </c>
      <c r="O480" s="53">
        <f t="shared" si="175"/>
        <v>1950.1</v>
      </c>
    </row>
    <row r="481" spans="1:15" s="3" customFormat="1" ht="24" hidden="1" customHeight="1" x14ac:dyDescent="0.2">
      <c r="A481" s="531"/>
      <c r="B481" s="574"/>
      <c r="C481" s="571"/>
      <c r="D481" s="280" t="s">
        <v>5</v>
      </c>
      <c r="E481" s="13">
        <v>1</v>
      </c>
      <c r="F481" s="12" t="s">
        <v>8</v>
      </c>
      <c r="G481" s="12" t="s">
        <v>14</v>
      </c>
      <c r="H481" s="12" t="s">
        <v>24</v>
      </c>
      <c r="I481" s="13">
        <v>25</v>
      </c>
      <c r="J481" s="272">
        <f t="shared" si="171"/>
        <v>56.5</v>
      </c>
      <c r="K481" s="14">
        <f t="shared" si="172"/>
        <v>1412.5</v>
      </c>
      <c r="L481" s="13">
        <v>336</v>
      </c>
      <c r="M481" s="272">
        <f t="shared" si="173"/>
        <v>1.6</v>
      </c>
      <c r="N481" s="14">
        <f t="shared" si="174"/>
        <v>537.6</v>
      </c>
      <c r="O481" s="53">
        <f t="shared" si="175"/>
        <v>1950.1</v>
      </c>
    </row>
    <row r="482" spans="1:15" s="3" customFormat="1" ht="24" hidden="1" customHeight="1" x14ac:dyDescent="0.2">
      <c r="A482" s="531"/>
      <c r="B482" s="574"/>
      <c r="C482" s="571"/>
      <c r="D482" s="280" t="s">
        <v>5</v>
      </c>
      <c r="E482" s="13">
        <v>1</v>
      </c>
      <c r="F482" s="12" t="s">
        <v>8</v>
      </c>
      <c r="G482" s="12" t="s">
        <v>14</v>
      </c>
      <c r="H482" s="12" t="s">
        <v>24</v>
      </c>
      <c r="I482" s="13">
        <v>25</v>
      </c>
      <c r="J482" s="272">
        <f t="shared" si="171"/>
        <v>56.5</v>
      </c>
      <c r="K482" s="14">
        <f t="shared" si="172"/>
        <v>1412.5</v>
      </c>
      <c r="L482" s="13">
        <v>336</v>
      </c>
      <c r="M482" s="272">
        <f t="shared" si="173"/>
        <v>1.6</v>
      </c>
      <c r="N482" s="14">
        <f t="shared" si="174"/>
        <v>537.6</v>
      </c>
      <c r="O482" s="53">
        <f t="shared" si="175"/>
        <v>1950.1</v>
      </c>
    </row>
    <row r="483" spans="1:15" s="3" customFormat="1" ht="24" hidden="1" customHeight="1" thickBot="1" x14ac:dyDescent="0.25">
      <c r="A483" s="531"/>
      <c r="B483" s="574"/>
      <c r="C483" s="571"/>
      <c r="D483" s="281" t="s">
        <v>5</v>
      </c>
      <c r="E483" s="266">
        <v>1</v>
      </c>
      <c r="F483" s="265" t="s">
        <v>8</v>
      </c>
      <c r="G483" s="265" t="s">
        <v>14</v>
      </c>
      <c r="H483" s="265" t="s">
        <v>24</v>
      </c>
      <c r="I483" s="266">
        <v>25</v>
      </c>
      <c r="J483" s="272">
        <f t="shared" si="171"/>
        <v>56.5</v>
      </c>
      <c r="K483" s="267">
        <f t="shared" si="172"/>
        <v>1412.5</v>
      </c>
      <c r="L483" s="266">
        <v>336</v>
      </c>
      <c r="M483" s="272">
        <f t="shared" si="173"/>
        <v>1.6</v>
      </c>
      <c r="N483" s="267">
        <f t="shared" si="174"/>
        <v>537.6</v>
      </c>
      <c r="O483" s="268">
        <f t="shared" si="175"/>
        <v>1950.1</v>
      </c>
    </row>
    <row r="484" spans="1:15" s="3" customFormat="1" ht="24" hidden="1" customHeight="1" thickBot="1" x14ac:dyDescent="0.25">
      <c r="A484" s="531"/>
      <c r="B484" s="574"/>
      <c r="C484" s="571"/>
      <c r="D484" s="595" t="s">
        <v>22</v>
      </c>
      <c r="E484" s="576"/>
      <c r="F484" s="576"/>
      <c r="G484" s="576"/>
      <c r="H484" s="576"/>
      <c r="I484" s="275">
        <f>SUM(I472:I483)</f>
        <v>300</v>
      </c>
      <c r="J484" s="276" t="s">
        <v>43</v>
      </c>
      <c r="K484" s="276" t="s">
        <v>43</v>
      </c>
      <c r="L484" s="275" t="s">
        <v>43</v>
      </c>
      <c r="M484" s="276" t="s">
        <v>43</v>
      </c>
      <c r="N484" s="277" t="s">
        <v>50</v>
      </c>
      <c r="O484" s="278">
        <f>SUM(O472:O483)</f>
        <v>23401.199999999997</v>
      </c>
    </row>
    <row r="485" spans="1:15" s="3" customFormat="1" ht="24" hidden="1" customHeight="1" x14ac:dyDescent="0.2">
      <c r="A485" s="531"/>
      <c r="B485" s="574"/>
      <c r="C485" s="571"/>
      <c r="D485" s="282" t="s">
        <v>5</v>
      </c>
      <c r="E485" s="274">
        <v>1</v>
      </c>
      <c r="F485" s="270" t="s">
        <v>8</v>
      </c>
      <c r="G485" s="270" t="s">
        <v>17</v>
      </c>
      <c r="H485" s="270" t="s">
        <v>25</v>
      </c>
      <c r="I485" s="274">
        <v>60</v>
      </c>
      <c r="J485" s="272">
        <f>AVERAGE(J251,J368)</f>
        <v>56.5</v>
      </c>
      <c r="K485" s="272">
        <f>J485*I485</f>
        <v>3390</v>
      </c>
      <c r="L485" s="274">
        <v>336</v>
      </c>
      <c r="M485" s="272">
        <f>AVERAGE(M254,M368)</f>
        <v>1.6</v>
      </c>
      <c r="N485" s="272">
        <f>M485*L485</f>
        <v>537.6</v>
      </c>
      <c r="O485" s="273">
        <f>N485+K485</f>
        <v>3927.6</v>
      </c>
    </row>
    <row r="486" spans="1:15" s="3" customFormat="1" ht="24" hidden="1" customHeight="1" thickBot="1" x14ac:dyDescent="0.25">
      <c r="A486" s="531"/>
      <c r="B486" s="574"/>
      <c r="C486" s="571"/>
      <c r="D486" s="281" t="s">
        <v>5</v>
      </c>
      <c r="E486" s="266">
        <v>1</v>
      </c>
      <c r="F486" s="265" t="s">
        <v>8</v>
      </c>
      <c r="G486" s="265" t="s">
        <v>17</v>
      </c>
      <c r="H486" s="265" t="s">
        <v>25</v>
      </c>
      <c r="I486" s="266">
        <v>60</v>
      </c>
      <c r="J486" s="272">
        <f>AVERAGE(J252,J369)</f>
        <v>56.5</v>
      </c>
      <c r="K486" s="267">
        <f>J486*I486</f>
        <v>3390</v>
      </c>
      <c r="L486" s="266">
        <v>336</v>
      </c>
      <c r="M486" s="272">
        <f>AVERAGE(M255,M369)</f>
        <v>1.6</v>
      </c>
      <c r="N486" s="267">
        <f>M486*L486</f>
        <v>537.6</v>
      </c>
      <c r="O486" s="268">
        <f>N486+K486</f>
        <v>3927.6</v>
      </c>
    </row>
    <row r="487" spans="1:15" s="3" customFormat="1" ht="24" hidden="1" customHeight="1" thickBot="1" x14ac:dyDescent="0.25">
      <c r="A487" s="531"/>
      <c r="B487" s="574"/>
      <c r="C487" s="571"/>
      <c r="D487" s="595" t="s">
        <v>35</v>
      </c>
      <c r="E487" s="576"/>
      <c r="F487" s="576"/>
      <c r="G487" s="576"/>
      <c r="H487" s="576"/>
      <c r="I487" s="275">
        <f>SUM(I485:I486)</f>
        <v>120</v>
      </c>
      <c r="J487" s="276" t="s">
        <v>43</v>
      </c>
      <c r="K487" s="276" t="s">
        <v>43</v>
      </c>
      <c r="L487" s="275" t="s">
        <v>43</v>
      </c>
      <c r="M487" s="276" t="s">
        <v>43</v>
      </c>
      <c r="N487" s="277" t="s">
        <v>50</v>
      </c>
      <c r="O487" s="278">
        <f>SUM(O485:O486)</f>
        <v>7855.2</v>
      </c>
    </row>
    <row r="488" spans="1:15" s="3" customFormat="1" ht="24" hidden="1" customHeight="1" x14ac:dyDescent="0.2">
      <c r="A488" s="531"/>
      <c r="B488" s="574"/>
      <c r="C488" s="571"/>
      <c r="D488" s="282" t="s">
        <v>5</v>
      </c>
      <c r="E488" s="274">
        <v>1</v>
      </c>
      <c r="F488" s="270" t="s">
        <v>8</v>
      </c>
      <c r="G488" s="270" t="s">
        <v>18</v>
      </c>
      <c r="H488" s="270" t="s">
        <v>25</v>
      </c>
      <c r="I488" s="274">
        <v>60</v>
      </c>
      <c r="J488" s="272">
        <f>AVERAGE(J254,J371)</f>
        <v>81</v>
      </c>
      <c r="K488" s="272">
        <f>J488*I488</f>
        <v>4860</v>
      </c>
      <c r="L488" s="274">
        <v>336</v>
      </c>
      <c r="M488" s="272">
        <f>AVERAGE(M254,M371)</f>
        <v>1.6</v>
      </c>
      <c r="N488" s="272">
        <f>M488*L488</f>
        <v>537.6</v>
      </c>
      <c r="O488" s="273">
        <f>N488+K488</f>
        <v>5397.6</v>
      </c>
    </row>
    <row r="489" spans="1:15" s="3" customFormat="1" ht="24" hidden="1" customHeight="1" thickBot="1" x14ac:dyDescent="0.25">
      <c r="A489" s="531"/>
      <c r="B489" s="574"/>
      <c r="C489" s="571"/>
      <c r="D489" s="281" t="s">
        <v>5</v>
      </c>
      <c r="E489" s="266">
        <v>1</v>
      </c>
      <c r="F489" s="265" t="s">
        <v>8</v>
      </c>
      <c r="G489" s="265" t="s">
        <v>18</v>
      </c>
      <c r="H489" s="265" t="s">
        <v>25</v>
      </c>
      <c r="I489" s="266">
        <v>60</v>
      </c>
      <c r="J489" s="272">
        <f>AVERAGE(J255,J372)</f>
        <v>81</v>
      </c>
      <c r="K489" s="267">
        <f>J489*I489</f>
        <v>4860</v>
      </c>
      <c r="L489" s="266">
        <v>336</v>
      </c>
      <c r="M489" s="272">
        <f>AVERAGE(M255,M372)</f>
        <v>1.6</v>
      </c>
      <c r="N489" s="267">
        <f>M489*L489</f>
        <v>537.6</v>
      </c>
      <c r="O489" s="268">
        <f>N489+K489</f>
        <v>5397.6</v>
      </c>
    </row>
    <row r="490" spans="1:15" s="3" customFormat="1" ht="24" hidden="1" customHeight="1" thickBot="1" x14ac:dyDescent="0.25">
      <c r="A490" s="531"/>
      <c r="B490" s="574"/>
      <c r="C490" s="572"/>
      <c r="D490" s="595" t="s">
        <v>34</v>
      </c>
      <c r="E490" s="576"/>
      <c r="F490" s="576"/>
      <c r="G490" s="576"/>
      <c r="H490" s="576"/>
      <c r="I490" s="275">
        <f>SUM(I488:I489)</f>
        <v>120</v>
      </c>
      <c r="J490" s="276" t="s">
        <v>43</v>
      </c>
      <c r="K490" s="276" t="s">
        <v>43</v>
      </c>
      <c r="L490" s="275" t="s">
        <v>43</v>
      </c>
      <c r="M490" s="276" t="s">
        <v>43</v>
      </c>
      <c r="N490" s="277" t="s">
        <v>50</v>
      </c>
      <c r="O490" s="278">
        <f>SUM(O488:O489)</f>
        <v>10795.2</v>
      </c>
    </row>
    <row r="491" spans="1:15" s="3" customFormat="1" ht="24" hidden="1" customHeight="1" x14ac:dyDescent="0.2">
      <c r="A491" s="531"/>
      <c r="B491" s="574">
        <v>2</v>
      </c>
      <c r="C491" s="570" t="s">
        <v>58</v>
      </c>
      <c r="D491" s="282" t="s">
        <v>5</v>
      </c>
      <c r="E491" s="274">
        <v>1</v>
      </c>
      <c r="F491" s="270" t="s">
        <v>8</v>
      </c>
      <c r="G491" s="270" t="s">
        <v>14</v>
      </c>
      <c r="H491" s="270" t="s">
        <v>24</v>
      </c>
      <c r="I491" s="274">
        <v>15</v>
      </c>
      <c r="J491" s="272">
        <f>AVERAGE(J257,J374)</f>
        <v>64.5</v>
      </c>
      <c r="K491" s="272">
        <f>J491*I491</f>
        <v>967.5</v>
      </c>
      <c r="L491" s="274">
        <v>544</v>
      </c>
      <c r="M491" s="272">
        <f>AVERAGE(M257,M374)</f>
        <v>2.5</v>
      </c>
      <c r="N491" s="272">
        <f>M491*L491</f>
        <v>1360</v>
      </c>
      <c r="O491" s="273">
        <f>N491+K491</f>
        <v>2327.5</v>
      </c>
    </row>
    <row r="492" spans="1:15" s="3" customFormat="1" ht="24" hidden="1" customHeight="1" x14ac:dyDescent="0.2">
      <c r="A492" s="531"/>
      <c r="B492" s="574"/>
      <c r="C492" s="571"/>
      <c r="D492" s="280" t="s">
        <v>5</v>
      </c>
      <c r="E492" s="13">
        <v>1</v>
      </c>
      <c r="F492" s="12" t="s">
        <v>8</v>
      </c>
      <c r="G492" s="12" t="s">
        <v>14</v>
      </c>
      <c r="H492" s="12" t="s">
        <v>24</v>
      </c>
      <c r="I492" s="13">
        <v>15</v>
      </c>
      <c r="J492" s="272">
        <f t="shared" ref="J492:J493" si="176">AVERAGE(J258,J375)</f>
        <v>64.5</v>
      </c>
      <c r="K492" s="14">
        <f t="shared" ref="K492:K493" si="177">J492*I492</f>
        <v>967.5</v>
      </c>
      <c r="L492" s="13">
        <v>544</v>
      </c>
      <c r="M492" s="272">
        <f t="shared" ref="M492:M493" si="178">AVERAGE(M258,M375)</f>
        <v>2.5</v>
      </c>
      <c r="N492" s="14">
        <f t="shared" ref="N492:N493" si="179">M492*L492</f>
        <v>1360</v>
      </c>
      <c r="O492" s="53">
        <f t="shared" ref="O492:O493" si="180">N492+K492</f>
        <v>2327.5</v>
      </c>
    </row>
    <row r="493" spans="1:15" s="3" customFormat="1" ht="24" hidden="1" customHeight="1" thickBot="1" x14ac:dyDescent="0.25">
      <c r="A493" s="531"/>
      <c r="B493" s="574"/>
      <c r="C493" s="571"/>
      <c r="D493" s="281" t="s">
        <v>5</v>
      </c>
      <c r="E493" s="266">
        <v>1</v>
      </c>
      <c r="F493" s="265" t="s">
        <v>8</v>
      </c>
      <c r="G493" s="265" t="s">
        <v>14</v>
      </c>
      <c r="H493" s="265" t="s">
        <v>24</v>
      </c>
      <c r="I493" s="266">
        <v>15</v>
      </c>
      <c r="J493" s="272">
        <f t="shared" si="176"/>
        <v>64.5</v>
      </c>
      <c r="K493" s="267">
        <f t="shared" si="177"/>
        <v>967.5</v>
      </c>
      <c r="L493" s="266">
        <v>544</v>
      </c>
      <c r="M493" s="272">
        <f t="shared" si="178"/>
        <v>2.5</v>
      </c>
      <c r="N493" s="267">
        <f t="shared" si="179"/>
        <v>1360</v>
      </c>
      <c r="O493" s="268">
        <f t="shared" si="180"/>
        <v>2327.5</v>
      </c>
    </row>
    <row r="494" spans="1:15" s="3" customFormat="1" ht="24" hidden="1" customHeight="1" thickBot="1" x14ac:dyDescent="0.25">
      <c r="A494" s="531"/>
      <c r="B494" s="574"/>
      <c r="C494" s="571"/>
      <c r="D494" s="575" t="s">
        <v>22</v>
      </c>
      <c r="E494" s="576"/>
      <c r="F494" s="576"/>
      <c r="G494" s="576"/>
      <c r="H494" s="576"/>
      <c r="I494" s="275">
        <f>SUM(I491:I493)</f>
        <v>45</v>
      </c>
      <c r="J494" s="276" t="s">
        <v>43</v>
      </c>
      <c r="K494" s="276" t="s">
        <v>43</v>
      </c>
      <c r="L494" s="275" t="s">
        <v>43</v>
      </c>
      <c r="M494" s="276" t="s">
        <v>43</v>
      </c>
      <c r="N494" s="277" t="s">
        <v>50</v>
      </c>
      <c r="O494" s="278">
        <f>SUM(O491:O493)</f>
        <v>6982.5</v>
      </c>
    </row>
    <row r="495" spans="1:15" s="3" customFormat="1" ht="24" hidden="1" customHeight="1" x14ac:dyDescent="0.2">
      <c r="A495" s="531"/>
      <c r="B495" s="574"/>
      <c r="C495" s="571"/>
      <c r="D495" s="282" t="s">
        <v>5</v>
      </c>
      <c r="E495" s="274">
        <v>1</v>
      </c>
      <c r="F495" s="270" t="s">
        <v>8</v>
      </c>
      <c r="G495" s="270" t="s">
        <v>14</v>
      </c>
      <c r="H495" s="270" t="s">
        <v>24</v>
      </c>
      <c r="I495" s="274">
        <v>25</v>
      </c>
      <c r="J495" s="272">
        <f>AVERAGE(J261,J378)</f>
        <v>62</v>
      </c>
      <c r="K495" s="272">
        <f>J495*I495</f>
        <v>1550</v>
      </c>
      <c r="L495" s="274">
        <v>544</v>
      </c>
      <c r="M495" s="272">
        <f>AVERAGE(M261,M378)</f>
        <v>2.5</v>
      </c>
      <c r="N495" s="272">
        <f>M495*L495</f>
        <v>1360</v>
      </c>
      <c r="O495" s="273">
        <f>N495+K495</f>
        <v>2910</v>
      </c>
    </row>
    <row r="496" spans="1:15" s="3" customFormat="1" ht="24" hidden="1" customHeight="1" x14ac:dyDescent="0.2">
      <c r="A496" s="531"/>
      <c r="B496" s="574"/>
      <c r="C496" s="571"/>
      <c r="D496" s="280" t="s">
        <v>5</v>
      </c>
      <c r="E496" s="13">
        <v>1</v>
      </c>
      <c r="F496" s="12" t="s">
        <v>8</v>
      </c>
      <c r="G496" s="12" t="s">
        <v>14</v>
      </c>
      <c r="H496" s="12" t="s">
        <v>24</v>
      </c>
      <c r="I496" s="13">
        <v>25</v>
      </c>
      <c r="J496" s="272">
        <f t="shared" ref="J496:J506" si="181">AVERAGE(J262,J379)</f>
        <v>62</v>
      </c>
      <c r="K496" s="14">
        <f t="shared" ref="K496:K506" si="182">J496*I496</f>
        <v>1550</v>
      </c>
      <c r="L496" s="13">
        <v>544</v>
      </c>
      <c r="M496" s="272">
        <f t="shared" ref="M496:M506" si="183">AVERAGE(M262,M379)</f>
        <v>2.5</v>
      </c>
      <c r="N496" s="14">
        <f t="shared" ref="N496:N506" si="184">M496*L496</f>
        <v>1360</v>
      </c>
      <c r="O496" s="53">
        <f t="shared" ref="O496:O506" si="185">N496+K496</f>
        <v>2910</v>
      </c>
    </row>
    <row r="497" spans="1:15" s="3" customFormat="1" ht="24" hidden="1" customHeight="1" x14ac:dyDescent="0.2">
      <c r="A497" s="531"/>
      <c r="B497" s="574"/>
      <c r="C497" s="571"/>
      <c r="D497" s="280" t="s">
        <v>5</v>
      </c>
      <c r="E497" s="13">
        <v>1</v>
      </c>
      <c r="F497" s="12" t="s">
        <v>8</v>
      </c>
      <c r="G497" s="12" t="s">
        <v>14</v>
      </c>
      <c r="H497" s="12" t="s">
        <v>24</v>
      </c>
      <c r="I497" s="13">
        <v>25</v>
      </c>
      <c r="J497" s="272">
        <f t="shared" si="181"/>
        <v>62</v>
      </c>
      <c r="K497" s="14">
        <f t="shared" si="182"/>
        <v>1550</v>
      </c>
      <c r="L497" s="13">
        <v>544</v>
      </c>
      <c r="M497" s="272">
        <f t="shared" si="183"/>
        <v>2.5</v>
      </c>
      <c r="N497" s="14">
        <f t="shared" si="184"/>
        <v>1360</v>
      </c>
      <c r="O497" s="53">
        <f t="shared" si="185"/>
        <v>2910</v>
      </c>
    </row>
    <row r="498" spans="1:15" s="3" customFormat="1" ht="24" hidden="1" customHeight="1" x14ac:dyDescent="0.2">
      <c r="A498" s="531"/>
      <c r="B498" s="574"/>
      <c r="C498" s="571"/>
      <c r="D498" s="280" t="s">
        <v>5</v>
      </c>
      <c r="E498" s="13">
        <v>1</v>
      </c>
      <c r="F498" s="12" t="s">
        <v>8</v>
      </c>
      <c r="G498" s="12" t="s">
        <v>14</v>
      </c>
      <c r="H498" s="12" t="s">
        <v>24</v>
      </c>
      <c r="I498" s="13">
        <v>25</v>
      </c>
      <c r="J498" s="272">
        <f t="shared" si="181"/>
        <v>62</v>
      </c>
      <c r="K498" s="14">
        <f t="shared" si="182"/>
        <v>1550</v>
      </c>
      <c r="L498" s="13">
        <v>544</v>
      </c>
      <c r="M498" s="272">
        <f t="shared" si="183"/>
        <v>2.5</v>
      </c>
      <c r="N498" s="14">
        <f t="shared" si="184"/>
        <v>1360</v>
      </c>
      <c r="O498" s="53">
        <f t="shared" si="185"/>
        <v>2910</v>
      </c>
    </row>
    <row r="499" spans="1:15" s="3" customFormat="1" ht="24" hidden="1" customHeight="1" x14ac:dyDescent="0.2">
      <c r="A499" s="531"/>
      <c r="B499" s="574"/>
      <c r="C499" s="571"/>
      <c r="D499" s="280" t="s">
        <v>5</v>
      </c>
      <c r="E499" s="13">
        <v>1</v>
      </c>
      <c r="F499" s="12" t="s">
        <v>8</v>
      </c>
      <c r="G499" s="12" t="s">
        <v>14</v>
      </c>
      <c r="H499" s="12" t="s">
        <v>24</v>
      </c>
      <c r="I499" s="13">
        <v>25</v>
      </c>
      <c r="J499" s="272">
        <f t="shared" si="181"/>
        <v>62</v>
      </c>
      <c r="K499" s="14">
        <f t="shared" si="182"/>
        <v>1550</v>
      </c>
      <c r="L499" s="13">
        <v>544</v>
      </c>
      <c r="M499" s="272">
        <f t="shared" si="183"/>
        <v>2.5</v>
      </c>
      <c r="N499" s="14">
        <f t="shared" si="184"/>
        <v>1360</v>
      </c>
      <c r="O499" s="53">
        <f t="shared" si="185"/>
        <v>2910</v>
      </c>
    </row>
    <row r="500" spans="1:15" s="3" customFormat="1" ht="24" hidden="1" customHeight="1" x14ac:dyDescent="0.2">
      <c r="A500" s="531"/>
      <c r="B500" s="574"/>
      <c r="C500" s="571"/>
      <c r="D500" s="280" t="s">
        <v>5</v>
      </c>
      <c r="E500" s="13">
        <v>1</v>
      </c>
      <c r="F500" s="12" t="s">
        <v>8</v>
      </c>
      <c r="G500" s="12" t="s">
        <v>14</v>
      </c>
      <c r="H500" s="12" t="s">
        <v>24</v>
      </c>
      <c r="I500" s="13">
        <v>25</v>
      </c>
      <c r="J500" s="272">
        <f t="shared" si="181"/>
        <v>62</v>
      </c>
      <c r="K500" s="14">
        <f t="shared" si="182"/>
        <v>1550</v>
      </c>
      <c r="L500" s="13">
        <v>544</v>
      </c>
      <c r="M500" s="272">
        <f t="shared" si="183"/>
        <v>2.5</v>
      </c>
      <c r="N500" s="14">
        <f t="shared" si="184"/>
        <v>1360</v>
      </c>
      <c r="O500" s="53">
        <f t="shared" si="185"/>
        <v>2910</v>
      </c>
    </row>
    <row r="501" spans="1:15" s="3" customFormat="1" ht="24" hidden="1" customHeight="1" x14ac:dyDescent="0.2">
      <c r="A501" s="531"/>
      <c r="B501" s="574"/>
      <c r="C501" s="571"/>
      <c r="D501" s="280" t="s">
        <v>5</v>
      </c>
      <c r="E501" s="13">
        <v>1</v>
      </c>
      <c r="F501" s="12" t="s">
        <v>8</v>
      </c>
      <c r="G501" s="12" t="s">
        <v>14</v>
      </c>
      <c r="H501" s="12" t="s">
        <v>24</v>
      </c>
      <c r="I501" s="13">
        <v>25</v>
      </c>
      <c r="J501" s="272">
        <f t="shared" si="181"/>
        <v>62</v>
      </c>
      <c r="K501" s="14">
        <f t="shared" si="182"/>
        <v>1550</v>
      </c>
      <c r="L501" s="13">
        <v>544</v>
      </c>
      <c r="M501" s="272">
        <f t="shared" si="183"/>
        <v>2.5</v>
      </c>
      <c r="N501" s="14">
        <f t="shared" si="184"/>
        <v>1360</v>
      </c>
      <c r="O501" s="53">
        <f t="shared" si="185"/>
        <v>2910</v>
      </c>
    </row>
    <row r="502" spans="1:15" s="3" customFormat="1" ht="24" hidden="1" customHeight="1" x14ac:dyDescent="0.2">
      <c r="A502" s="531"/>
      <c r="B502" s="574"/>
      <c r="C502" s="571"/>
      <c r="D502" s="280" t="s">
        <v>5</v>
      </c>
      <c r="E502" s="13">
        <v>1</v>
      </c>
      <c r="F502" s="12" t="s">
        <v>8</v>
      </c>
      <c r="G502" s="12" t="s">
        <v>14</v>
      </c>
      <c r="H502" s="12" t="s">
        <v>24</v>
      </c>
      <c r="I502" s="13">
        <v>25</v>
      </c>
      <c r="J502" s="272">
        <f t="shared" si="181"/>
        <v>62</v>
      </c>
      <c r="K502" s="14">
        <f t="shared" si="182"/>
        <v>1550</v>
      </c>
      <c r="L502" s="13">
        <v>544</v>
      </c>
      <c r="M502" s="272">
        <f t="shared" si="183"/>
        <v>2.5</v>
      </c>
      <c r="N502" s="14">
        <f t="shared" si="184"/>
        <v>1360</v>
      </c>
      <c r="O502" s="53">
        <f t="shared" si="185"/>
        <v>2910</v>
      </c>
    </row>
    <row r="503" spans="1:15" s="3" customFormat="1" ht="24" hidden="1" customHeight="1" x14ac:dyDescent="0.2">
      <c r="A503" s="531"/>
      <c r="B503" s="574"/>
      <c r="C503" s="571"/>
      <c r="D503" s="280" t="s">
        <v>5</v>
      </c>
      <c r="E503" s="13">
        <v>1</v>
      </c>
      <c r="F503" s="12" t="s">
        <v>8</v>
      </c>
      <c r="G503" s="12" t="s">
        <v>14</v>
      </c>
      <c r="H503" s="12" t="s">
        <v>24</v>
      </c>
      <c r="I503" s="13">
        <v>25</v>
      </c>
      <c r="J503" s="272">
        <f t="shared" si="181"/>
        <v>62</v>
      </c>
      <c r="K503" s="14">
        <f t="shared" si="182"/>
        <v>1550</v>
      </c>
      <c r="L503" s="13">
        <v>544</v>
      </c>
      <c r="M503" s="272">
        <f t="shared" si="183"/>
        <v>2.5</v>
      </c>
      <c r="N503" s="14">
        <f t="shared" si="184"/>
        <v>1360</v>
      </c>
      <c r="O503" s="53">
        <f t="shared" si="185"/>
        <v>2910</v>
      </c>
    </row>
    <row r="504" spans="1:15" s="3" customFormat="1" ht="24" hidden="1" customHeight="1" x14ac:dyDescent="0.2">
      <c r="A504" s="531"/>
      <c r="B504" s="574"/>
      <c r="C504" s="571"/>
      <c r="D504" s="280" t="s">
        <v>5</v>
      </c>
      <c r="E504" s="13">
        <v>1</v>
      </c>
      <c r="F504" s="12" t="s">
        <v>8</v>
      </c>
      <c r="G504" s="12" t="s">
        <v>14</v>
      </c>
      <c r="H504" s="12" t="s">
        <v>24</v>
      </c>
      <c r="I504" s="13">
        <v>25</v>
      </c>
      <c r="J504" s="272">
        <f t="shared" si="181"/>
        <v>62</v>
      </c>
      <c r="K504" s="14">
        <f t="shared" si="182"/>
        <v>1550</v>
      </c>
      <c r="L504" s="13">
        <v>544</v>
      </c>
      <c r="M504" s="272">
        <f t="shared" si="183"/>
        <v>2.5</v>
      </c>
      <c r="N504" s="14">
        <f t="shared" si="184"/>
        <v>1360</v>
      </c>
      <c r="O504" s="53">
        <f t="shared" si="185"/>
        <v>2910</v>
      </c>
    </row>
    <row r="505" spans="1:15" s="3" customFormat="1" ht="24" hidden="1" customHeight="1" x14ac:dyDescent="0.2">
      <c r="A505" s="531"/>
      <c r="B505" s="574"/>
      <c r="C505" s="571"/>
      <c r="D505" s="280" t="s">
        <v>5</v>
      </c>
      <c r="E505" s="13">
        <v>1</v>
      </c>
      <c r="F505" s="12" t="s">
        <v>8</v>
      </c>
      <c r="G505" s="12" t="s">
        <v>14</v>
      </c>
      <c r="H505" s="12" t="s">
        <v>24</v>
      </c>
      <c r="I505" s="13">
        <v>25</v>
      </c>
      <c r="J505" s="272">
        <f t="shared" si="181"/>
        <v>62</v>
      </c>
      <c r="K505" s="14">
        <f t="shared" si="182"/>
        <v>1550</v>
      </c>
      <c r="L505" s="13">
        <v>544</v>
      </c>
      <c r="M505" s="272">
        <f t="shared" si="183"/>
        <v>2.5</v>
      </c>
      <c r="N505" s="14">
        <f t="shared" si="184"/>
        <v>1360</v>
      </c>
      <c r="O505" s="53">
        <f t="shared" si="185"/>
        <v>2910</v>
      </c>
    </row>
    <row r="506" spans="1:15" s="3" customFormat="1" ht="24" hidden="1" customHeight="1" thickBot="1" x14ac:dyDescent="0.25">
      <c r="A506" s="531"/>
      <c r="B506" s="574"/>
      <c r="C506" s="571"/>
      <c r="D506" s="281" t="s">
        <v>5</v>
      </c>
      <c r="E506" s="266">
        <v>1</v>
      </c>
      <c r="F506" s="265" t="s">
        <v>8</v>
      </c>
      <c r="G506" s="265" t="s">
        <v>14</v>
      </c>
      <c r="H506" s="265" t="s">
        <v>24</v>
      </c>
      <c r="I506" s="266">
        <v>25</v>
      </c>
      <c r="J506" s="272">
        <f t="shared" si="181"/>
        <v>62</v>
      </c>
      <c r="K506" s="267">
        <f t="shared" si="182"/>
        <v>1550</v>
      </c>
      <c r="L506" s="266">
        <v>544</v>
      </c>
      <c r="M506" s="272">
        <f t="shared" si="183"/>
        <v>2.5</v>
      </c>
      <c r="N506" s="267">
        <f t="shared" si="184"/>
        <v>1360</v>
      </c>
      <c r="O506" s="268">
        <f t="shared" si="185"/>
        <v>2910</v>
      </c>
    </row>
    <row r="507" spans="1:15" s="3" customFormat="1" ht="24" hidden="1" customHeight="1" thickBot="1" x14ac:dyDescent="0.25">
      <c r="A507" s="531"/>
      <c r="B507" s="574"/>
      <c r="C507" s="571"/>
      <c r="D507" s="595" t="s">
        <v>22</v>
      </c>
      <c r="E507" s="576"/>
      <c r="F507" s="576"/>
      <c r="G507" s="576"/>
      <c r="H507" s="576"/>
      <c r="I507" s="275">
        <f>SUM(I495:I506)</f>
        <v>300</v>
      </c>
      <c r="J507" s="276" t="s">
        <v>43</v>
      </c>
      <c r="K507" s="276" t="s">
        <v>43</v>
      </c>
      <c r="L507" s="275" t="s">
        <v>43</v>
      </c>
      <c r="M507" s="276" t="s">
        <v>43</v>
      </c>
      <c r="N507" s="277" t="s">
        <v>50</v>
      </c>
      <c r="O507" s="278">
        <f>SUM(O495:O506)</f>
        <v>34920</v>
      </c>
    </row>
    <row r="508" spans="1:15" s="3" customFormat="1" ht="24" hidden="1" customHeight="1" x14ac:dyDescent="0.2">
      <c r="A508" s="531"/>
      <c r="B508" s="574"/>
      <c r="C508" s="571"/>
      <c r="D508" s="282" t="s">
        <v>5</v>
      </c>
      <c r="E508" s="274">
        <v>1</v>
      </c>
      <c r="F508" s="270" t="s">
        <v>8</v>
      </c>
      <c r="G508" s="270" t="s">
        <v>17</v>
      </c>
      <c r="H508" s="270" t="s">
        <v>25</v>
      </c>
      <c r="I508" s="274">
        <v>60</v>
      </c>
      <c r="J508" s="272">
        <f>AVERAGE(J274,J391)</f>
        <v>62.5</v>
      </c>
      <c r="K508" s="272">
        <f>J508*I508</f>
        <v>3750</v>
      </c>
      <c r="L508" s="274">
        <v>544</v>
      </c>
      <c r="M508" s="272">
        <f>AVERAGE(M274,M391)</f>
        <v>2.5</v>
      </c>
      <c r="N508" s="272">
        <f>M508*L508</f>
        <v>1360</v>
      </c>
      <c r="O508" s="273">
        <f>N508+K508</f>
        <v>5110</v>
      </c>
    </row>
    <row r="509" spans="1:15" s="3" customFormat="1" ht="24" hidden="1" customHeight="1" thickBot="1" x14ac:dyDescent="0.25">
      <c r="A509" s="531"/>
      <c r="B509" s="574"/>
      <c r="C509" s="571"/>
      <c r="D509" s="281" t="s">
        <v>5</v>
      </c>
      <c r="E509" s="266">
        <v>1</v>
      </c>
      <c r="F509" s="265" t="s">
        <v>8</v>
      </c>
      <c r="G509" s="265" t="s">
        <v>17</v>
      </c>
      <c r="H509" s="265" t="s">
        <v>25</v>
      </c>
      <c r="I509" s="266">
        <v>60</v>
      </c>
      <c r="J509" s="272">
        <f>AVERAGE(J275,J392)</f>
        <v>62.5</v>
      </c>
      <c r="K509" s="267">
        <f>J509*I509</f>
        <v>3750</v>
      </c>
      <c r="L509" s="266">
        <v>544</v>
      </c>
      <c r="M509" s="272">
        <f>AVERAGE(M275,M392)</f>
        <v>2.5</v>
      </c>
      <c r="N509" s="267">
        <f>M509*L509</f>
        <v>1360</v>
      </c>
      <c r="O509" s="268">
        <f>N509+K509</f>
        <v>5110</v>
      </c>
    </row>
    <row r="510" spans="1:15" s="3" customFormat="1" ht="24" hidden="1" customHeight="1" thickBot="1" x14ac:dyDescent="0.25">
      <c r="A510" s="531"/>
      <c r="B510" s="574"/>
      <c r="C510" s="571"/>
      <c r="D510" s="595" t="s">
        <v>35</v>
      </c>
      <c r="E510" s="576"/>
      <c r="F510" s="576"/>
      <c r="G510" s="576"/>
      <c r="H510" s="576"/>
      <c r="I510" s="275">
        <f>SUM(I508:I509)</f>
        <v>120</v>
      </c>
      <c r="J510" s="276" t="s">
        <v>43</v>
      </c>
      <c r="K510" s="276" t="s">
        <v>43</v>
      </c>
      <c r="L510" s="275" t="s">
        <v>43</v>
      </c>
      <c r="M510" s="276" t="s">
        <v>43</v>
      </c>
      <c r="N510" s="277" t="s">
        <v>50</v>
      </c>
      <c r="O510" s="278">
        <f>SUM(O508:O509)</f>
        <v>10220</v>
      </c>
    </row>
    <row r="511" spans="1:15" s="3" customFormat="1" ht="24" hidden="1" customHeight="1" x14ac:dyDescent="0.2">
      <c r="A511" s="531"/>
      <c r="B511" s="574"/>
      <c r="C511" s="571"/>
      <c r="D511" s="282" t="s">
        <v>5</v>
      </c>
      <c r="E511" s="274">
        <v>1</v>
      </c>
      <c r="F511" s="270" t="s">
        <v>8</v>
      </c>
      <c r="G511" s="270" t="s">
        <v>18</v>
      </c>
      <c r="H511" s="270" t="s">
        <v>25</v>
      </c>
      <c r="I511" s="274">
        <v>60</v>
      </c>
      <c r="J511" s="272">
        <f>AVERAGE(J277,J394)</f>
        <v>82</v>
      </c>
      <c r="K511" s="272">
        <f>J511*I511</f>
        <v>4920</v>
      </c>
      <c r="L511" s="274">
        <v>544</v>
      </c>
      <c r="M511" s="272">
        <f>AVERAGE(M277,M394)</f>
        <v>2.5</v>
      </c>
      <c r="N511" s="272">
        <f>M511*L511</f>
        <v>1360</v>
      </c>
      <c r="O511" s="273">
        <f>N511+K511</f>
        <v>6280</v>
      </c>
    </row>
    <row r="512" spans="1:15" s="3" customFormat="1" ht="24" hidden="1" customHeight="1" thickBot="1" x14ac:dyDescent="0.25">
      <c r="A512" s="531"/>
      <c r="B512" s="574"/>
      <c r="C512" s="571"/>
      <c r="D512" s="281" t="s">
        <v>5</v>
      </c>
      <c r="E512" s="266">
        <v>1</v>
      </c>
      <c r="F512" s="265" t="s">
        <v>8</v>
      </c>
      <c r="G512" s="265" t="s">
        <v>18</v>
      </c>
      <c r="H512" s="265" t="s">
        <v>25</v>
      </c>
      <c r="I512" s="266">
        <v>60</v>
      </c>
      <c r="J512" s="272">
        <f>AVERAGE(J278,J395)</f>
        <v>82</v>
      </c>
      <c r="K512" s="267">
        <f>J512*I512</f>
        <v>4920</v>
      </c>
      <c r="L512" s="266">
        <v>544</v>
      </c>
      <c r="M512" s="272">
        <f>AVERAGE(M278,M395)</f>
        <v>2.5</v>
      </c>
      <c r="N512" s="267">
        <f>M512*L512</f>
        <v>1360</v>
      </c>
      <c r="O512" s="268">
        <f>N512+K512</f>
        <v>6280</v>
      </c>
    </row>
    <row r="513" spans="1:15" s="3" customFormat="1" ht="24" hidden="1" customHeight="1" thickBot="1" x14ac:dyDescent="0.25">
      <c r="A513" s="531"/>
      <c r="B513" s="574"/>
      <c r="C513" s="572"/>
      <c r="D513" s="595" t="s">
        <v>34</v>
      </c>
      <c r="E513" s="576"/>
      <c r="F513" s="576"/>
      <c r="G513" s="576"/>
      <c r="H513" s="576"/>
      <c r="I513" s="275">
        <f>SUM(I511:I512)</f>
        <v>120</v>
      </c>
      <c r="J513" s="276" t="s">
        <v>43</v>
      </c>
      <c r="K513" s="276" t="s">
        <v>43</v>
      </c>
      <c r="L513" s="275" t="s">
        <v>43</v>
      </c>
      <c r="M513" s="276" t="s">
        <v>43</v>
      </c>
      <c r="N513" s="277" t="s">
        <v>50</v>
      </c>
      <c r="O513" s="278">
        <f>SUM(O511:O512)</f>
        <v>12560</v>
      </c>
    </row>
    <row r="514" spans="1:15" s="3" customFormat="1" ht="24" customHeight="1" x14ac:dyDescent="0.2">
      <c r="A514" s="531"/>
      <c r="B514" s="577">
        <v>2</v>
      </c>
      <c r="C514" s="505" t="s">
        <v>116</v>
      </c>
      <c r="D514" s="439" t="s">
        <v>5</v>
      </c>
      <c r="E514" s="440">
        <v>1</v>
      </c>
      <c r="F514" s="441" t="s">
        <v>8</v>
      </c>
      <c r="G514" s="441" t="s">
        <v>14</v>
      </c>
      <c r="H514" s="441" t="s">
        <v>24</v>
      </c>
      <c r="I514" s="440">
        <v>15</v>
      </c>
      <c r="J514" s="442">
        <f>AVERAGE(J280,J397)</f>
        <v>63.5</v>
      </c>
      <c r="K514" s="442">
        <f>J514*I514</f>
        <v>952.5</v>
      </c>
      <c r="L514" s="440">
        <v>880</v>
      </c>
      <c r="M514" s="442">
        <f>AVERAGE(M280,M397)</f>
        <v>1.5</v>
      </c>
      <c r="N514" s="442">
        <f>M514*L514</f>
        <v>1320</v>
      </c>
      <c r="O514" s="443">
        <f>N514+K514</f>
        <v>2272.5</v>
      </c>
    </row>
    <row r="515" spans="1:15" s="3" customFormat="1" ht="24" customHeight="1" x14ac:dyDescent="0.2">
      <c r="A515" s="531"/>
      <c r="B515" s="577"/>
      <c r="C515" s="506"/>
      <c r="D515" s="444" t="s">
        <v>5</v>
      </c>
      <c r="E515" s="445">
        <v>1</v>
      </c>
      <c r="F515" s="446" t="s">
        <v>8</v>
      </c>
      <c r="G515" s="446" t="s">
        <v>14</v>
      </c>
      <c r="H515" s="446" t="s">
        <v>24</v>
      </c>
      <c r="I515" s="445">
        <v>15</v>
      </c>
      <c r="J515" s="442">
        <f t="shared" ref="J515:J516" si="186">AVERAGE(J281,J398)</f>
        <v>63.5</v>
      </c>
      <c r="K515" s="447">
        <f t="shared" ref="K515:K516" si="187">J515*I515</f>
        <v>952.5</v>
      </c>
      <c r="L515" s="445">
        <v>880</v>
      </c>
      <c r="M515" s="442">
        <f t="shared" ref="M515:M516" si="188">AVERAGE(M281,M398)</f>
        <v>1.5</v>
      </c>
      <c r="N515" s="447">
        <f t="shared" ref="N515:N516" si="189">M515*L515</f>
        <v>1320</v>
      </c>
      <c r="O515" s="448">
        <f t="shared" ref="O515:O516" si="190">N515+K515</f>
        <v>2272.5</v>
      </c>
    </row>
    <row r="516" spans="1:15" s="3" customFormat="1" ht="24" customHeight="1" thickBot="1" x14ac:dyDescent="0.25">
      <c r="A516" s="531"/>
      <c r="B516" s="577"/>
      <c r="C516" s="506"/>
      <c r="D516" s="449" t="s">
        <v>5</v>
      </c>
      <c r="E516" s="450">
        <v>1</v>
      </c>
      <c r="F516" s="451" t="s">
        <v>8</v>
      </c>
      <c r="G516" s="451" t="s">
        <v>14</v>
      </c>
      <c r="H516" s="451" t="s">
        <v>24</v>
      </c>
      <c r="I516" s="450">
        <v>15</v>
      </c>
      <c r="J516" s="442">
        <f t="shared" si="186"/>
        <v>63.5</v>
      </c>
      <c r="K516" s="452">
        <f t="shared" si="187"/>
        <v>952.5</v>
      </c>
      <c r="L516" s="450">
        <v>880</v>
      </c>
      <c r="M516" s="442">
        <f t="shared" si="188"/>
        <v>1.5</v>
      </c>
      <c r="N516" s="452">
        <f t="shared" si="189"/>
        <v>1320</v>
      </c>
      <c r="O516" s="453">
        <f t="shared" si="190"/>
        <v>2272.5</v>
      </c>
    </row>
    <row r="517" spans="1:15" s="3" customFormat="1" ht="24" customHeight="1" thickBot="1" x14ac:dyDescent="0.25">
      <c r="A517" s="531"/>
      <c r="B517" s="577"/>
      <c r="C517" s="506"/>
      <c r="D517" s="508" t="s">
        <v>22</v>
      </c>
      <c r="E517" s="509"/>
      <c r="F517" s="509"/>
      <c r="G517" s="509"/>
      <c r="H517" s="509"/>
      <c r="I517" s="454">
        <f>SUM(I514:I516)</f>
        <v>45</v>
      </c>
      <c r="J517" s="455" t="s">
        <v>43</v>
      </c>
      <c r="K517" s="455" t="s">
        <v>43</v>
      </c>
      <c r="L517" s="454" t="s">
        <v>43</v>
      </c>
      <c r="M517" s="455" t="s">
        <v>43</v>
      </c>
      <c r="N517" s="456" t="s">
        <v>50</v>
      </c>
      <c r="O517" s="457">
        <f>SUM(O514:O516)</f>
        <v>6817.5</v>
      </c>
    </row>
    <row r="518" spans="1:15" s="3" customFormat="1" ht="24" customHeight="1" x14ac:dyDescent="0.2">
      <c r="A518" s="531"/>
      <c r="B518" s="577"/>
      <c r="C518" s="506"/>
      <c r="D518" s="439" t="s">
        <v>5</v>
      </c>
      <c r="E518" s="440">
        <v>1</v>
      </c>
      <c r="F518" s="441" t="s">
        <v>8</v>
      </c>
      <c r="G518" s="441" t="s">
        <v>14</v>
      </c>
      <c r="H518" s="441" t="s">
        <v>24</v>
      </c>
      <c r="I518" s="440">
        <v>25</v>
      </c>
      <c r="J518" s="442">
        <f>AVERAGE(J284,J401)</f>
        <v>64.5</v>
      </c>
      <c r="K518" s="442">
        <f>J518*I518</f>
        <v>1612.5</v>
      </c>
      <c r="L518" s="440">
        <v>880</v>
      </c>
      <c r="M518" s="442">
        <f>AVERAGE(M284,M401)</f>
        <v>1.5</v>
      </c>
      <c r="N518" s="442">
        <f>M518*L518</f>
        <v>1320</v>
      </c>
      <c r="O518" s="443">
        <f>N518+K518</f>
        <v>2932.5</v>
      </c>
    </row>
    <row r="519" spans="1:15" s="3" customFormat="1" ht="24" customHeight="1" x14ac:dyDescent="0.2">
      <c r="A519" s="531"/>
      <c r="B519" s="577"/>
      <c r="C519" s="506"/>
      <c r="D519" s="444" t="s">
        <v>5</v>
      </c>
      <c r="E519" s="445">
        <v>1</v>
      </c>
      <c r="F519" s="446" t="s">
        <v>8</v>
      </c>
      <c r="G519" s="446" t="s">
        <v>14</v>
      </c>
      <c r="H519" s="446" t="s">
        <v>24</v>
      </c>
      <c r="I519" s="445">
        <v>25</v>
      </c>
      <c r="J519" s="442">
        <f t="shared" ref="J519:J529" si="191">AVERAGE(J285,J402)</f>
        <v>64.5</v>
      </c>
      <c r="K519" s="447">
        <f t="shared" ref="K519:K529" si="192">J519*I519</f>
        <v>1612.5</v>
      </c>
      <c r="L519" s="445">
        <v>880</v>
      </c>
      <c r="M519" s="442">
        <f t="shared" ref="M519:M529" si="193">AVERAGE(M285,M402)</f>
        <v>1.5</v>
      </c>
      <c r="N519" s="447">
        <f t="shared" ref="N519:N529" si="194">M519*L519</f>
        <v>1320</v>
      </c>
      <c r="O519" s="448">
        <f t="shared" ref="O519:O529" si="195">N519+K519</f>
        <v>2932.5</v>
      </c>
    </row>
    <row r="520" spans="1:15" s="3" customFormat="1" ht="24" customHeight="1" x14ac:dyDescent="0.2">
      <c r="A520" s="531"/>
      <c r="B520" s="577"/>
      <c r="C520" s="506"/>
      <c r="D520" s="444" t="s">
        <v>5</v>
      </c>
      <c r="E520" s="445">
        <v>1</v>
      </c>
      <c r="F520" s="446" t="s">
        <v>8</v>
      </c>
      <c r="G520" s="446" t="s">
        <v>14</v>
      </c>
      <c r="H520" s="446" t="s">
        <v>24</v>
      </c>
      <c r="I520" s="445">
        <v>25</v>
      </c>
      <c r="J520" s="442">
        <f t="shared" si="191"/>
        <v>64.5</v>
      </c>
      <c r="K520" s="447">
        <f t="shared" si="192"/>
        <v>1612.5</v>
      </c>
      <c r="L520" s="445">
        <v>880</v>
      </c>
      <c r="M520" s="442">
        <f t="shared" si="193"/>
        <v>1.5</v>
      </c>
      <c r="N520" s="447">
        <f t="shared" si="194"/>
        <v>1320</v>
      </c>
      <c r="O520" s="448">
        <f t="shared" si="195"/>
        <v>2932.5</v>
      </c>
    </row>
    <row r="521" spans="1:15" s="3" customFormat="1" ht="24" customHeight="1" x14ac:dyDescent="0.2">
      <c r="A521" s="531"/>
      <c r="B521" s="577"/>
      <c r="C521" s="506"/>
      <c r="D521" s="444" t="s">
        <v>5</v>
      </c>
      <c r="E521" s="445">
        <v>1</v>
      </c>
      <c r="F521" s="446" t="s">
        <v>8</v>
      </c>
      <c r="G521" s="446" t="s">
        <v>14</v>
      </c>
      <c r="H521" s="446" t="s">
        <v>24</v>
      </c>
      <c r="I521" s="445">
        <v>25</v>
      </c>
      <c r="J521" s="442">
        <f t="shared" si="191"/>
        <v>64.5</v>
      </c>
      <c r="K521" s="447">
        <f t="shared" si="192"/>
        <v>1612.5</v>
      </c>
      <c r="L521" s="445">
        <v>880</v>
      </c>
      <c r="M521" s="442">
        <f t="shared" si="193"/>
        <v>1.5</v>
      </c>
      <c r="N521" s="447">
        <f t="shared" si="194"/>
        <v>1320</v>
      </c>
      <c r="O521" s="448">
        <f t="shared" si="195"/>
        <v>2932.5</v>
      </c>
    </row>
    <row r="522" spans="1:15" s="3" customFormat="1" ht="24" customHeight="1" x14ac:dyDescent="0.2">
      <c r="A522" s="531"/>
      <c r="B522" s="577"/>
      <c r="C522" s="506"/>
      <c r="D522" s="444" t="s">
        <v>5</v>
      </c>
      <c r="E522" s="445">
        <v>1</v>
      </c>
      <c r="F522" s="446" t="s">
        <v>8</v>
      </c>
      <c r="G522" s="446" t="s">
        <v>14</v>
      </c>
      <c r="H522" s="446" t="s">
        <v>24</v>
      </c>
      <c r="I522" s="445">
        <v>25</v>
      </c>
      <c r="J522" s="442">
        <f t="shared" si="191"/>
        <v>64.5</v>
      </c>
      <c r="K522" s="447">
        <f t="shared" si="192"/>
        <v>1612.5</v>
      </c>
      <c r="L522" s="445">
        <v>880</v>
      </c>
      <c r="M522" s="442">
        <f t="shared" si="193"/>
        <v>1.5</v>
      </c>
      <c r="N522" s="447">
        <f t="shared" si="194"/>
        <v>1320</v>
      </c>
      <c r="O522" s="448">
        <f t="shared" si="195"/>
        <v>2932.5</v>
      </c>
    </row>
    <row r="523" spans="1:15" s="3" customFormat="1" ht="24" customHeight="1" x14ac:dyDescent="0.2">
      <c r="A523" s="531"/>
      <c r="B523" s="577"/>
      <c r="C523" s="506"/>
      <c r="D523" s="444" t="s">
        <v>5</v>
      </c>
      <c r="E523" s="445">
        <v>1</v>
      </c>
      <c r="F523" s="446" t="s">
        <v>8</v>
      </c>
      <c r="G523" s="446" t="s">
        <v>14</v>
      </c>
      <c r="H523" s="446" t="s">
        <v>24</v>
      </c>
      <c r="I523" s="445">
        <v>25</v>
      </c>
      <c r="J523" s="442">
        <f t="shared" si="191"/>
        <v>64.5</v>
      </c>
      <c r="K523" s="447">
        <f t="shared" si="192"/>
        <v>1612.5</v>
      </c>
      <c r="L523" s="445">
        <v>880</v>
      </c>
      <c r="M523" s="442">
        <f t="shared" si="193"/>
        <v>1.5</v>
      </c>
      <c r="N523" s="447">
        <f t="shared" si="194"/>
        <v>1320</v>
      </c>
      <c r="O523" s="448">
        <f t="shared" si="195"/>
        <v>2932.5</v>
      </c>
    </row>
    <row r="524" spans="1:15" s="3" customFormat="1" ht="24" customHeight="1" x14ac:dyDescent="0.2">
      <c r="A524" s="531"/>
      <c r="B524" s="577"/>
      <c r="C524" s="506"/>
      <c r="D524" s="444" t="s">
        <v>5</v>
      </c>
      <c r="E524" s="445">
        <v>1</v>
      </c>
      <c r="F524" s="446" t="s">
        <v>8</v>
      </c>
      <c r="G524" s="446" t="s">
        <v>14</v>
      </c>
      <c r="H524" s="446" t="s">
        <v>24</v>
      </c>
      <c r="I524" s="445">
        <v>25</v>
      </c>
      <c r="J524" s="442">
        <f t="shared" si="191"/>
        <v>64.5</v>
      </c>
      <c r="K524" s="447">
        <f t="shared" si="192"/>
        <v>1612.5</v>
      </c>
      <c r="L524" s="445">
        <v>880</v>
      </c>
      <c r="M524" s="442">
        <f t="shared" si="193"/>
        <v>1.5</v>
      </c>
      <c r="N524" s="447">
        <f t="shared" si="194"/>
        <v>1320</v>
      </c>
      <c r="O524" s="448">
        <f t="shared" si="195"/>
        <v>2932.5</v>
      </c>
    </row>
    <row r="525" spans="1:15" s="3" customFormat="1" ht="24" customHeight="1" x14ac:dyDescent="0.2">
      <c r="A525" s="531"/>
      <c r="B525" s="577"/>
      <c r="C525" s="506"/>
      <c r="D525" s="444" t="s">
        <v>5</v>
      </c>
      <c r="E525" s="445">
        <v>1</v>
      </c>
      <c r="F525" s="446" t="s">
        <v>8</v>
      </c>
      <c r="G525" s="446" t="s">
        <v>14</v>
      </c>
      <c r="H525" s="446" t="s">
        <v>24</v>
      </c>
      <c r="I525" s="445">
        <v>25</v>
      </c>
      <c r="J525" s="442">
        <f t="shared" si="191"/>
        <v>64.5</v>
      </c>
      <c r="K525" s="447">
        <f t="shared" si="192"/>
        <v>1612.5</v>
      </c>
      <c r="L525" s="445">
        <v>880</v>
      </c>
      <c r="M525" s="442">
        <f t="shared" si="193"/>
        <v>1.5</v>
      </c>
      <c r="N525" s="447">
        <f t="shared" si="194"/>
        <v>1320</v>
      </c>
      <c r="O525" s="448">
        <f t="shared" si="195"/>
        <v>2932.5</v>
      </c>
    </row>
    <row r="526" spans="1:15" s="3" customFormat="1" ht="24" customHeight="1" x14ac:dyDescent="0.2">
      <c r="A526" s="531"/>
      <c r="B526" s="577"/>
      <c r="C526" s="506"/>
      <c r="D526" s="444" t="s">
        <v>5</v>
      </c>
      <c r="E526" s="445">
        <v>1</v>
      </c>
      <c r="F526" s="446" t="s">
        <v>8</v>
      </c>
      <c r="G526" s="446" t="s">
        <v>14</v>
      </c>
      <c r="H526" s="446" t="s">
        <v>24</v>
      </c>
      <c r="I526" s="445">
        <v>25</v>
      </c>
      <c r="J526" s="442">
        <f t="shared" si="191"/>
        <v>64.5</v>
      </c>
      <c r="K526" s="447">
        <f t="shared" si="192"/>
        <v>1612.5</v>
      </c>
      <c r="L526" s="445">
        <v>880</v>
      </c>
      <c r="M526" s="442">
        <f t="shared" si="193"/>
        <v>1.5</v>
      </c>
      <c r="N526" s="447">
        <f t="shared" si="194"/>
        <v>1320</v>
      </c>
      <c r="O526" s="448">
        <f t="shared" si="195"/>
        <v>2932.5</v>
      </c>
    </row>
    <row r="527" spans="1:15" s="3" customFormat="1" ht="24" customHeight="1" x14ac:dyDescent="0.2">
      <c r="A527" s="531"/>
      <c r="B527" s="577"/>
      <c r="C527" s="506"/>
      <c r="D527" s="444" t="s">
        <v>5</v>
      </c>
      <c r="E527" s="445">
        <v>1</v>
      </c>
      <c r="F527" s="446" t="s">
        <v>8</v>
      </c>
      <c r="G527" s="446" t="s">
        <v>14</v>
      </c>
      <c r="H527" s="446" t="s">
        <v>24</v>
      </c>
      <c r="I527" s="445">
        <v>25</v>
      </c>
      <c r="J527" s="442">
        <f t="shared" si="191"/>
        <v>64.5</v>
      </c>
      <c r="K527" s="447">
        <f t="shared" si="192"/>
        <v>1612.5</v>
      </c>
      <c r="L527" s="445">
        <v>880</v>
      </c>
      <c r="M527" s="442">
        <f t="shared" si="193"/>
        <v>1.5</v>
      </c>
      <c r="N527" s="447">
        <f t="shared" si="194"/>
        <v>1320</v>
      </c>
      <c r="O527" s="448">
        <f t="shared" si="195"/>
        <v>2932.5</v>
      </c>
    </row>
    <row r="528" spans="1:15" s="3" customFormat="1" ht="24" customHeight="1" x14ac:dyDescent="0.2">
      <c r="A528" s="531"/>
      <c r="B528" s="577"/>
      <c r="C528" s="506"/>
      <c r="D528" s="444" t="s">
        <v>5</v>
      </c>
      <c r="E528" s="445">
        <v>1</v>
      </c>
      <c r="F528" s="446" t="s">
        <v>8</v>
      </c>
      <c r="G528" s="446" t="s">
        <v>14</v>
      </c>
      <c r="H528" s="446" t="s">
        <v>24</v>
      </c>
      <c r="I528" s="445">
        <v>25</v>
      </c>
      <c r="J528" s="442">
        <f t="shared" si="191"/>
        <v>64.5</v>
      </c>
      <c r="K528" s="447">
        <f t="shared" si="192"/>
        <v>1612.5</v>
      </c>
      <c r="L528" s="445">
        <v>880</v>
      </c>
      <c r="M528" s="442">
        <f t="shared" si="193"/>
        <v>1.5</v>
      </c>
      <c r="N528" s="447">
        <f t="shared" si="194"/>
        <v>1320</v>
      </c>
      <c r="O528" s="448">
        <f t="shared" si="195"/>
        <v>2932.5</v>
      </c>
    </row>
    <row r="529" spans="1:15" s="3" customFormat="1" ht="24" customHeight="1" thickBot="1" x14ac:dyDescent="0.25">
      <c r="A529" s="531"/>
      <c r="B529" s="577"/>
      <c r="C529" s="506"/>
      <c r="D529" s="449" t="s">
        <v>5</v>
      </c>
      <c r="E529" s="450">
        <v>1</v>
      </c>
      <c r="F529" s="451" t="s">
        <v>8</v>
      </c>
      <c r="G529" s="451" t="s">
        <v>14</v>
      </c>
      <c r="H529" s="451" t="s">
        <v>24</v>
      </c>
      <c r="I529" s="450">
        <v>25</v>
      </c>
      <c r="J529" s="442">
        <f t="shared" si="191"/>
        <v>64.5</v>
      </c>
      <c r="K529" s="452">
        <f t="shared" si="192"/>
        <v>1612.5</v>
      </c>
      <c r="L529" s="450">
        <v>880</v>
      </c>
      <c r="M529" s="442">
        <f t="shared" si="193"/>
        <v>1.5</v>
      </c>
      <c r="N529" s="452">
        <f t="shared" si="194"/>
        <v>1320</v>
      </c>
      <c r="O529" s="453">
        <f t="shared" si="195"/>
        <v>2932.5</v>
      </c>
    </row>
    <row r="530" spans="1:15" s="3" customFormat="1" ht="24" customHeight="1" thickBot="1" x14ac:dyDescent="0.25">
      <c r="A530" s="531"/>
      <c r="B530" s="577"/>
      <c r="C530" s="506"/>
      <c r="D530" s="594" t="s">
        <v>22</v>
      </c>
      <c r="E530" s="509"/>
      <c r="F530" s="509"/>
      <c r="G530" s="509"/>
      <c r="H530" s="509"/>
      <c r="I530" s="454">
        <f>SUM(I518:I529)</f>
        <v>300</v>
      </c>
      <c r="J530" s="455" t="s">
        <v>43</v>
      </c>
      <c r="K530" s="455" t="s">
        <v>43</v>
      </c>
      <c r="L530" s="454" t="s">
        <v>43</v>
      </c>
      <c r="M530" s="455" t="s">
        <v>43</v>
      </c>
      <c r="N530" s="456" t="s">
        <v>50</v>
      </c>
      <c r="O530" s="457">
        <f>SUM(O518:O529)</f>
        <v>35190</v>
      </c>
    </row>
    <row r="531" spans="1:15" s="3" customFormat="1" ht="24" customHeight="1" x14ac:dyDescent="0.2">
      <c r="A531" s="531"/>
      <c r="B531" s="577"/>
      <c r="C531" s="506"/>
      <c r="D531" s="439" t="s">
        <v>5</v>
      </c>
      <c r="E531" s="440">
        <v>1</v>
      </c>
      <c r="F531" s="441" t="s">
        <v>8</v>
      </c>
      <c r="G531" s="441" t="s">
        <v>17</v>
      </c>
      <c r="H531" s="441" t="s">
        <v>25</v>
      </c>
      <c r="I531" s="440">
        <v>60</v>
      </c>
      <c r="J531" s="442">
        <f>AVERAGE(J297,J414)</f>
        <v>63.5</v>
      </c>
      <c r="K531" s="442">
        <f>J531*I531</f>
        <v>3810</v>
      </c>
      <c r="L531" s="440">
        <v>880</v>
      </c>
      <c r="M531" s="442">
        <f>AVERAGE(M297,M414)</f>
        <v>1.5</v>
      </c>
      <c r="N531" s="442">
        <f>M531*L531</f>
        <v>1320</v>
      </c>
      <c r="O531" s="443">
        <f>N531+K531</f>
        <v>5130</v>
      </c>
    </row>
    <row r="532" spans="1:15" s="3" customFormat="1" ht="24" customHeight="1" thickBot="1" x14ac:dyDescent="0.25">
      <c r="A532" s="531"/>
      <c r="B532" s="577"/>
      <c r="C532" s="506"/>
      <c r="D532" s="449" t="s">
        <v>5</v>
      </c>
      <c r="E532" s="450">
        <v>1</v>
      </c>
      <c r="F532" s="451" t="s">
        <v>8</v>
      </c>
      <c r="G532" s="451" t="s">
        <v>17</v>
      </c>
      <c r="H532" s="451" t="s">
        <v>25</v>
      </c>
      <c r="I532" s="450">
        <v>60</v>
      </c>
      <c r="J532" s="442">
        <f>AVERAGE(J298,J415)</f>
        <v>63.5</v>
      </c>
      <c r="K532" s="452">
        <f>J532*I532</f>
        <v>3810</v>
      </c>
      <c r="L532" s="450">
        <v>880</v>
      </c>
      <c r="M532" s="442">
        <f>AVERAGE(M298,M415)</f>
        <v>1.5</v>
      </c>
      <c r="N532" s="452">
        <f>M532*L532</f>
        <v>1320</v>
      </c>
      <c r="O532" s="453">
        <f>N532+K532</f>
        <v>5130</v>
      </c>
    </row>
    <row r="533" spans="1:15" s="3" customFormat="1" ht="24" customHeight="1" thickBot="1" x14ac:dyDescent="0.25">
      <c r="A533" s="531"/>
      <c r="B533" s="577"/>
      <c r="C533" s="506"/>
      <c r="D533" s="594" t="s">
        <v>35</v>
      </c>
      <c r="E533" s="509"/>
      <c r="F533" s="509"/>
      <c r="G533" s="509"/>
      <c r="H533" s="509"/>
      <c r="I533" s="454">
        <f>SUM(I531:I532)</f>
        <v>120</v>
      </c>
      <c r="J533" s="455" t="s">
        <v>43</v>
      </c>
      <c r="K533" s="455" t="s">
        <v>43</v>
      </c>
      <c r="L533" s="454" t="s">
        <v>43</v>
      </c>
      <c r="M533" s="455" t="s">
        <v>43</v>
      </c>
      <c r="N533" s="456" t="s">
        <v>50</v>
      </c>
      <c r="O533" s="457">
        <f>SUM(O531:O532)</f>
        <v>10260</v>
      </c>
    </row>
    <row r="534" spans="1:15" s="3" customFormat="1" ht="24" customHeight="1" x14ac:dyDescent="0.2">
      <c r="A534" s="531"/>
      <c r="B534" s="577"/>
      <c r="C534" s="506"/>
      <c r="D534" s="439" t="s">
        <v>5</v>
      </c>
      <c r="E534" s="440">
        <v>1</v>
      </c>
      <c r="F534" s="441" t="s">
        <v>8</v>
      </c>
      <c r="G534" s="441" t="s">
        <v>18</v>
      </c>
      <c r="H534" s="441" t="s">
        <v>25</v>
      </c>
      <c r="I534" s="440">
        <v>60</v>
      </c>
      <c r="J534" s="442">
        <f>AVERAGE(J300,J417)</f>
        <v>93.5</v>
      </c>
      <c r="K534" s="442">
        <f>J534*I534</f>
        <v>5610</v>
      </c>
      <c r="L534" s="440">
        <v>880</v>
      </c>
      <c r="M534" s="442">
        <f>AVERAGE(M300,M417)</f>
        <v>1.5</v>
      </c>
      <c r="N534" s="442">
        <f>M534*L534</f>
        <v>1320</v>
      </c>
      <c r="O534" s="443">
        <f>N534+K534</f>
        <v>6930</v>
      </c>
    </row>
    <row r="535" spans="1:15" s="3" customFormat="1" ht="24" customHeight="1" thickBot="1" x14ac:dyDescent="0.25">
      <c r="A535" s="531"/>
      <c r="B535" s="577"/>
      <c r="C535" s="506"/>
      <c r="D535" s="449" t="s">
        <v>5</v>
      </c>
      <c r="E535" s="450">
        <v>1</v>
      </c>
      <c r="F535" s="451" t="s">
        <v>8</v>
      </c>
      <c r="G535" s="451" t="s">
        <v>18</v>
      </c>
      <c r="H535" s="451" t="s">
        <v>25</v>
      </c>
      <c r="I535" s="450">
        <v>60</v>
      </c>
      <c r="J535" s="442">
        <f>AVERAGE(J301,J418)</f>
        <v>93.5</v>
      </c>
      <c r="K535" s="452">
        <f>J535*I535</f>
        <v>5610</v>
      </c>
      <c r="L535" s="450">
        <v>880</v>
      </c>
      <c r="M535" s="442">
        <f>AVERAGE(M301,M418)</f>
        <v>1.5</v>
      </c>
      <c r="N535" s="452">
        <f>M535*L535</f>
        <v>1320</v>
      </c>
      <c r="O535" s="453">
        <f>N535+K535</f>
        <v>6930</v>
      </c>
    </row>
    <row r="536" spans="1:15" s="3" customFormat="1" ht="24" customHeight="1" thickBot="1" x14ac:dyDescent="0.25">
      <c r="A536" s="532"/>
      <c r="B536" s="578"/>
      <c r="C536" s="507"/>
      <c r="D536" s="594" t="s">
        <v>34</v>
      </c>
      <c r="E536" s="509"/>
      <c r="F536" s="509"/>
      <c r="G536" s="509"/>
      <c r="H536" s="509"/>
      <c r="I536" s="454">
        <f>SUM(I534:I535)</f>
        <v>120</v>
      </c>
      <c r="J536" s="455" t="s">
        <v>43</v>
      </c>
      <c r="K536" s="455" t="s">
        <v>43</v>
      </c>
      <c r="L536" s="454" t="s">
        <v>43</v>
      </c>
      <c r="M536" s="455" t="s">
        <v>43</v>
      </c>
      <c r="N536" s="456" t="s">
        <v>50</v>
      </c>
      <c r="O536" s="457">
        <f>SUM(O534:O535)</f>
        <v>13860</v>
      </c>
    </row>
    <row r="537" spans="1:15" s="3" customFormat="1" ht="24" customHeight="1" thickBot="1" x14ac:dyDescent="0.25">
      <c r="A537" s="625" t="s">
        <v>120</v>
      </c>
      <c r="B537" s="626"/>
      <c r="C537" s="626"/>
      <c r="D537" s="626"/>
      <c r="E537" s="626"/>
      <c r="F537" s="626"/>
      <c r="G537" s="626"/>
      <c r="H537" s="626"/>
      <c r="I537" s="626"/>
      <c r="J537" s="626"/>
      <c r="K537" s="626"/>
      <c r="L537" s="626"/>
      <c r="M537" s="626"/>
      <c r="N537" s="626"/>
      <c r="O537" s="494">
        <f>SUM(O517,O530,O533,O536)</f>
        <v>66127.5</v>
      </c>
    </row>
    <row r="538" spans="1:15" ht="24" hidden="1" customHeight="1" x14ac:dyDescent="0.2">
      <c r="A538" s="526" t="s">
        <v>75</v>
      </c>
      <c r="B538" s="500">
        <v>3</v>
      </c>
      <c r="C538" s="651" t="s">
        <v>51</v>
      </c>
      <c r="D538" s="118" t="s">
        <v>5</v>
      </c>
      <c r="E538" s="116">
        <v>1</v>
      </c>
      <c r="F538" s="115" t="s">
        <v>8</v>
      </c>
      <c r="G538" s="115" t="s">
        <v>13</v>
      </c>
      <c r="H538" s="115" t="s">
        <v>24</v>
      </c>
      <c r="I538" s="116">
        <v>20</v>
      </c>
      <c r="J538" s="117">
        <v>60</v>
      </c>
      <c r="K538" s="72">
        <f>J538*I538</f>
        <v>1200</v>
      </c>
      <c r="L538" s="71">
        <v>0</v>
      </c>
      <c r="M538" s="72"/>
      <c r="N538" s="72">
        <f>M538*L538</f>
        <v>0</v>
      </c>
      <c r="O538" s="73">
        <f>N538+K538</f>
        <v>1200</v>
      </c>
    </row>
    <row r="539" spans="1:15" ht="24" hidden="1" customHeight="1" x14ac:dyDescent="0.2">
      <c r="A539" s="527"/>
      <c r="B539" s="501"/>
      <c r="C539" s="652"/>
      <c r="D539" s="119" t="s">
        <v>5</v>
      </c>
      <c r="E539" s="40">
        <v>1</v>
      </c>
      <c r="F539" s="39" t="s">
        <v>8</v>
      </c>
      <c r="G539" s="39" t="s">
        <v>13</v>
      </c>
      <c r="H539" s="39" t="s">
        <v>24</v>
      </c>
      <c r="I539" s="40">
        <v>20</v>
      </c>
      <c r="J539" s="41">
        <v>60</v>
      </c>
      <c r="K539" s="10">
        <f t="shared" ref="K539:K540" si="196">J539*I539</f>
        <v>1200</v>
      </c>
      <c r="L539" s="9">
        <v>0</v>
      </c>
      <c r="M539" s="10"/>
      <c r="N539" s="10">
        <f t="shared" ref="N539:N540" si="197">M539*L539</f>
        <v>0</v>
      </c>
      <c r="O539" s="50">
        <f t="shared" ref="O539:O540" si="198">N539+K539</f>
        <v>1200</v>
      </c>
    </row>
    <row r="540" spans="1:15" ht="24" hidden="1" customHeight="1" thickBot="1" x14ac:dyDescent="0.25">
      <c r="A540" s="527"/>
      <c r="B540" s="501"/>
      <c r="C540" s="652"/>
      <c r="D540" s="120" t="s">
        <v>5</v>
      </c>
      <c r="E540" s="97">
        <v>1</v>
      </c>
      <c r="F540" s="96" t="s">
        <v>8</v>
      </c>
      <c r="G540" s="96" t="s">
        <v>13</v>
      </c>
      <c r="H540" s="96" t="s">
        <v>24</v>
      </c>
      <c r="I540" s="97">
        <v>20</v>
      </c>
      <c r="J540" s="98">
        <v>60</v>
      </c>
      <c r="K540" s="99">
        <f t="shared" si="196"/>
        <v>1200</v>
      </c>
      <c r="L540" s="100">
        <v>0</v>
      </c>
      <c r="M540" s="99"/>
      <c r="N540" s="99">
        <f t="shared" si="197"/>
        <v>0</v>
      </c>
      <c r="O540" s="101">
        <f t="shared" si="198"/>
        <v>1200</v>
      </c>
    </row>
    <row r="541" spans="1:15" ht="24" hidden="1" customHeight="1" thickBot="1" x14ac:dyDescent="0.25">
      <c r="A541" s="527"/>
      <c r="B541" s="501"/>
      <c r="C541" s="652"/>
      <c r="D541" s="628" t="s">
        <v>36</v>
      </c>
      <c r="E541" s="629"/>
      <c r="F541" s="629"/>
      <c r="G541" s="629"/>
      <c r="H541" s="629"/>
      <c r="I541" s="105">
        <f>SUM(I538:I540)</f>
        <v>60</v>
      </c>
      <c r="J541" s="106" t="s">
        <v>43</v>
      </c>
      <c r="K541" s="107" t="s">
        <v>43</v>
      </c>
      <c r="L541" s="108" t="s">
        <v>43</v>
      </c>
      <c r="M541" s="107" t="s">
        <v>43</v>
      </c>
      <c r="N541" s="109" t="s">
        <v>50</v>
      </c>
      <c r="O541" s="110">
        <f>SUM(O538:O540)</f>
        <v>3600</v>
      </c>
    </row>
    <row r="542" spans="1:15" ht="24" hidden="1" customHeight="1" x14ac:dyDescent="0.2">
      <c r="A542" s="527"/>
      <c r="B542" s="501"/>
      <c r="C542" s="652"/>
      <c r="D542" s="121" t="s">
        <v>5</v>
      </c>
      <c r="E542" s="103">
        <v>1</v>
      </c>
      <c r="F542" s="102" t="s">
        <v>8</v>
      </c>
      <c r="G542" s="102" t="s">
        <v>14</v>
      </c>
      <c r="H542" s="102" t="s">
        <v>23</v>
      </c>
      <c r="I542" s="103">
        <v>40</v>
      </c>
      <c r="J542" s="104">
        <v>52</v>
      </c>
      <c r="K542" s="60">
        <f>J542*I542</f>
        <v>2080</v>
      </c>
      <c r="L542" s="59">
        <v>0</v>
      </c>
      <c r="M542" s="60"/>
      <c r="N542" s="60">
        <f>M542*L542</f>
        <v>0</v>
      </c>
      <c r="O542" s="61">
        <f>N542+K542</f>
        <v>2080</v>
      </c>
    </row>
    <row r="543" spans="1:15" ht="24" hidden="1" customHeight="1" x14ac:dyDescent="0.2">
      <c r="A543" s="527"/>
      <c r="B543" s="501"/>
      <c r="C543" s="652"/>
      <c r="D543" s="119" t="s">
        <v>5</v>
      </c>
      <c r="E543" s="40">
        <v>1</v>
      </c>
      <c r="F543" s="39" t="s">
        <v>8</v>
      </c>
      <c r="G543" s="39" t="s">
        <v>14</v>
      </c>
      <c r="H543" s="39" t="s">
        <v>23</v>
      </c>
      <c r="I543" s="40">
        <v>40</v>
      </c>
      <c r="J543" s="41">
        <v>52</v>
      </c>
      <c r="K543" s="10">
        <f t="shared" ref="K543:K544" si="199">J543*I543</f>
        <v>2080</v>
      </c>
      <c r="L543" s="9">
        <v>0</v>
      </c>
      <c r="M543" s="10"/>
      <c r="N543" s="10">
        <f t="shared" ref="N543:N544" si="200">M543*L543</f>
        <v>0</v>
      </c>
      <c r="O543" s="50">
        <f t="shared" ref="O543:O544" si="201">N543+K543</f>
        <v>2080</v>
      </c>
    </row>
    <row r="544" spans="1:15" ht="24" hidden="1" customHeight="1" thickBot="1" x14ac:dyDescent="0.25">
      <c r="A544" s="527"/>
      <c r="B544" s="501"/>
      <c r="C544" s="652"/>
      <c r="D544" s="120" t="s">
        <v>5</v>
      </c>
      <c r="E544" s="97">
        <v>1</v>
      </c>
      <c r="F544" s="96" t="s">
        <v>8</v>
      </c>
      <c r="G544" s="96" t="s">
        <v>14</v>
      </c>
      <c r="H544" s="96" t="s">
        <v>23</v>
      </c>
      <c r="I544" s="97">
        <v>40</v>
      </c>
      <c r="J544" s="98">
        <v>52</v>
      </c>
      <c r="K544" s="99">
        <f t="shared" si="199"/>
        <v>2080</v>
      </c>
      <c r="L544" s="100">
        <v>0</v>
      </c>
      <c r="M544" s="99"/>
      <c r="N544" s="99">
        <f t="shared" si="200"/>
        <v>0</v>
      </c>
      <c r="O544" s="101">
        <f t="shared" si="201"/>
        <v>2080</v>
      </c>
    </row>
    <row r="545" spans="1:15" s="2" customFormat="1" ht="24" hidden="1" customHeight="1" thickBot="1" x14ac:dyDescent="0.25">
      <c r="A545" s="527"/>
      <c r="B545" s="501"/>
      <c r="C545" s="652"/>
      <c r="D545" s="628" t="s">
        <v>22</v>
      </c>
      <c r="E545" s="629"/>
      <c r="F545" s="629"/>
      <c r="G545" s="629"/>
      <c r="H545" s="629"/>
      <c r="I545" s="105">
        <f>SUM(I542:I544)</f>
        <v>120</v>
      </c>
      <c r="J545" s="106" t="s">
        <v>43</v>
      </c>
      <c r="K545" s="107" t="s">
        <v>43</v>
      </c>
      <c r="L545" s="108" t="s">
        <v>43</v>
      </c>
      <c r="M545" s="107" t="s">
        <v>43</v>
      </c>
      <c r="N545" s="109" t="s">
        <v>50</v>
      </c>
      <c r="O545" s="110">
        <f>SUM(O542:O544)</f>
        <v>6240</v>
      </c>
    </row>
    <row r="546" spans="1:15" s="2" customFormat="1" ht="24" hidden="1" customHeight="1" x14ac:dyDescent="0.2">
      <c r="A546" s="527"/>
      <c r="B546" s="501"/>
      <c r="C546" s="652"/>
      <c r="D546" s="121" t="s">
        <v>5</v>
      </c>
      <c r="E546" s="103">
        <v>1</v>
      </c>
      <c r="F546" s="102" t="s">
        <v>8</v>
      </c>
      <c r="G546" s="102" t="s">
        <v>14</v>
      </c>
      <c r="H546" s="102" t="s">
        <v>23</v>
      </c>
      <c r="I546" s="103">
        <v>20</v>
      </c>
      <c r="J546" s="104">
        <v>64</v>
      </c>
      <c r="K546" s="60">
        <f>J546*I546</f>
        <v>1280</v>
      </c>
      <c r="L546" s="59">
        <v>0</v>
      </c>
      <c r="M546" s="60"/>
      <c r="N546" s="60">
        <f>M546*L546</f>
        <v>0</v>
      </c>
      <c r="O546" s="61">
        <f>N546+K546</f>
        <v>1280</v>
      </c>
    </row>
    <row r="547" spans="1:15" s="2" customFormat="1" ht="24" hidden="1" customHeight="1" x14ac:dyDescent="0.2">
      <c r="A547" s="527"/>
      <c r="B547" s="501"/>
      <c r="C547" s="652"/>
      <c r="D547" s="119" t="s">
        <v>5</v>
      </c>
      <c r="E547" s="40">
        <v>1</v>
      </c>
      <c r="F547" s="39" t="s">
        <v>8</v>
      </c>
      <c r="G547" s="39" t="s">
        <v>14</v>
      </c>
      <c r="H547" s="39" t="s">
        <v>23</v>
      </c>
      <c r="I547" s="40">
        <v>20</v>
      </c>
      <c r="J547" s="41">
        <v>64</v>
      </c>
      <c r="K547" s="10">
        <f t="shared" ref="K547:K550" si="202">J547*I547</f>
        <v>1280</v>
      </c>
      <c r="L547" s="9">
        <v>0</v>
      </c>
      <c r="M547" s="10"/>
      <c r="N547" s="10">
        <f t="shared" ref="N547:N550" si="203">M547*L547</f>
        <v>0</v>
      </c>
      <c r="O547" s="50">
        <f t="shared" ref="O547:O550" si="204">N547+K547</f>
        <v>1280</v>
      </c>
    </row>
    <row r="548" spans="1:15" s="2" customFormat="1" ht="24" hidden="1" customHeight="1" x14ac:dyDescent="0.2">
      <c r="A548" s="527"/>
      <c r="B548" s="501"/>
      <c r="C548" s="652"/>
      <c r="D548" s="119" t="s">
        <v>5</v>
      </c>
      <c r="E548" s="40">
        <v>1</v>
      </c>
      <c r="F548" s="39" t="s">
        <v>8</v>
      </c>
      <c r="G548" s="39" t="s">
        <v>14</v>
      </c>
      <c r="H548" s="39" t="s">
        <v>23</v>
      </c>
      <c r="I548" s="40">
        <v>20</v>
      </c>
      <c r="J548" s="41">
        <v>64</v>
      </c>
      <c r="K548" s="10">
        <f t="shared" si="202"/>
        <v>1280</v>
      </c>
      <c r="L548" s="9">
        <v>0</v>
      </c>
      <c r="M548" s="10"/>
      <c r="N548" s="10">
        <f t="shared" si="203"/>
        <v>0</v>
      </c>
      <c r="O548" s="50">
        <f t="shared" si="204"/>
        <v>1280</v>
      </c>
    </row>
    <row r="549" spans="1:15" s="2" customFormat="1" ht="24" hidden="1" customHeight="1" x14ac:dyDescent="0.2">
      <c r="A549" s="527"/>
      <c r="B549" s="501"/>
      <c r="C549" s="652"/>
      <c r="D549" s="119" t="s">
        <v>5</v>
      </c>
      <c r="E549" s="40">
        <v>1</v>
      </c>
      <c r="F549" s="39" t="s">
        <v>8</v>
      </c>
      <c r="G549" s="39" t="s">
        <v>14</v>
      </c>
      <c r="H549" s="39" t="s">
        <v>23</v>
      </c>
      <c r="I549" s="40">
        <v>20</v>
      </c>
      <c r="J549" s="41">
        <v>64</v>
      </c>
      <c r="K549" s="10">
        <f t="shared" si="202"/>
        <v>1280</v>
      </c>
      <c r="L549" s="9">
        <v>0</v>
      </c>
      <c r="M549" s="10"/>
      <c r="N549" s="10">
        <f t="shared" si="203"/>
        <v>0</v>
      </c>
      <c r="O549" s="50">
        <f t="shared" si="204"/>
        <v>1280</v>
      </c>
    </row>
    <row r="550" spans="1:15" s="2" customFormat="1" ht="24" hidden="1" customHeight="1" thickBot="1" x14ac:dyDescent="0.25">
      <c r="A550" s="527"/>
      <c r="B550" s="501"/>
      <c r="C550" s="652"/>
      <c r="D550" s="120" t="s">
        <v>5</v>
      </c>
      <c r="E550" s="97">
        <v>1</v>
      </c>
      <c r="F550" s="96" t="s">
        <v>8</v>
      </c>
      <c r="G550" s="96" t="s">
        <v>14</v>
      </c>
      <c r="H550" s="96" t="s">
        <v>23</v>
      </c>
      <c r="I550" s="97">
        <v>20</v>
      </c>
      <c r="J550" s="98">
        <v>64</v>
      </c>
      <c r="K550" s="99">
        <f t="shared" si="202"/>
        <v>1280</v>
      </c>
      <c r="L550" s="100">
        <v>0</v>
      </c>
      <c r="M550" s="99"/>
      <c r="N550" s="99">
        <f t="shared" si="203"/>
        <v>0</v>
      </c>
      <c r="O550" s="101">
        <f t="shared" si="204"/>
        <v>1280</v>
      </c>
    </row>
    <row r="551" spans="1:15" s="2" customFormat="1" ht="24" hidden="1" customHeight="1" thickBot="1" x14ac:dyDescent="0.25">
      <c r="A551" s="527"/>
      <c r="B551" s="501"/>
      <c r="C551" s="652"/>
      <c r="D551" s="628" t="s">
        <v>22</v>
      </c>
      <c r="E551" s="629"/>
      <c r="F551" s="629"/>
      <c r="G551" s="629"/>
      <c r="H551" s="629"/>
      <c r="I551" s="105">
        <f>SUM(I548:I550)</f>
        <v>60</v>
      </c>
      <c r="J551" s="106" t="s">
        <v>43</v>
      </c>
      <c r="K551" s="107" t="s">
        <v>43</v>
      </c>
      <c r="L551" s="108" t="s">
        <v>43</v>
      </c>
      <c r="M551" s="107" t="s">
        <v>43</v>
      </c>
      <c r="N551" s="109" t="s">
        <v>50</v>
      </c>
      <c r="O551" s="110">
        <f>SUM(O546:O550)</f>
        <v>6400</v>
      </c>
    </row>
    <row r="552" spans="1:15" ht="24" hidden="1" customHeight="1" x14ac:dyDescent="0.2">
      <c r="A552" s="527"/>
      <c r="B552" s="501"/>
      <c r="C552" s="652"/>
      <c r="D552" s="121" t="s">
        <v>5</v>
      </c>
      <c r="E552" s="103">
        <v>1</v>
      </c>
      <c r="F552" s="102" t="s">
        <v>8</v>
      </c>
      <c r="G552" s="102" t="s">
        <v>14</v>
      </c>
      <c r="H552" s="102" t="s">
        <v>23</v>
      </c>
      <c r="I552" s="103">
        <v>40</v>
      </c>
      <c r="J552" s="104">
        <v>52</v>
      </c>
      <c r="K552" s="60">
        <f>J552*I552</f>
        <v>2080</v>
      </c>
      <c r="L552" s="59">
        <v>0</v>
      </c>
      <c r="M552" s="60"/>
      <c r="N552" s="60">
        <f>M552*L552</f>
        <v>0</v>
      </c>
      <c r="O552" s="61">
        <f>N552+K552</f>
        <v>2080</v>
      </c>
    </row>
    <row r="553" spans="1:15" ht="24" hidden="1" customHeight="1" x14ac:dyDescent="0.2">
      <c r="A553" s="527"/>
      <c r="B553" s="501"/>
      <c r="C553" s="652"/>
      <c r="D553" s="119" t="s">
        <v>5</v>
      </c>
      <c r="E553" s="40">
        <v>1</v>
      </c>
      <c r="F553" s="39" t="s">
        <v>8</v>
      </c>
      <c r="G553" s="39" t="s">
        <v>14</v>
      </c>
      <c r="H553" s="39" t="s">
        <v>23</v>
      </c>
      <c r="I553" s="40">
        <v>40</v>
      </c>
      <c r="J553" s="41">
        <v>52</v>
      </c>
      <c r="K553" s="10">
        <f t="shared" ref="K553:K556" si="205">J553*I553</f>
        <v>2080</v>
      </c>
      <c r="L553" s="9">
        <v>0</v>
      </c>
      <c r="M553" s="10"/>
      <c r="N553" s="10">
        <f t="shared" ref="N553:N556" si="206">M553*L553</f>
        <v>0</v>
      </c>
      <c r="O553" s="50">
        <f t="shared" ref="O553:O556" si="207">N553+K553</f>
        <v>2080</v>
      </c>
    </row>
    <row r="554" spans="1:15" s="2" customFormat="1" ht="24" hidden="1" customHeight="1" x14ac:dyDescent="0.2">
      <c r="A554" s="527"/>
      <c r="B554" s="501"/>
      <c r="C554" s="652"/>
      <c r="D554" s="119" t="s">
        <v>5</v>
      </c>
      <c r="E554" s="40">
        <v>1</v>
      </c>
      <c r="F554" s="39" t="s">
        <v>8</v>
      </c>
      <c r="G554" s="39" t="s">
        <v>14</v>
      </c>
      <c r="H554" s="39" t="s">
        <v>23</v>
      </c>
      <c r="I554" s="40">
        <v>40</v>
      </c>
      <c r="J554" s="41">
        <v>52</v>
      </c>
      <c r="K554" s="10">
        <f t="shared" si="205"/>
        <v>2080</v>
      </c>
      <c r="L554" s="9">
        <v>0</v>
      </c>
      <c r="M554" s="10"/>
      <c r="N554" s="10">
        <f t="shared" si="206"/>
        <v>0</v>
      </c>
      <c r="O554" s="50">
        <f t="shared" si="207"/>
        <v>2080</v>
      </c>
    </row>
    <row r="555" spans="1:15" ht="24" hidden="1" customHeight="1" x14ac:dyDescent="0.2">
      <c r="A555" s="527"/>
      <c r="B555" s="501"/>
      <c r="C555" s="652"/>
      <c r="D555" s="119" t="s">
        <v>5</v>
      </c>
      <c r="E555" s="40">
        <v>1</v>
      </c>
      <c r="F555" s="39" t="s">
        <v>8</v>
      </c>
      <c r="G555" s="39" t="s">
        <v>14</v>
      </c>
      <c r="H555" s="39" t="s">
        <v>23</v>
      </c>
      <c r="I555" s="40">
        <v>40</v>
      </c>
      <c r="J555" s="41">
        <v>52</v>
      </c>
      <c r="K555" s="10">
        <f t="shared" si="205"/>
        <v>2080</v>
      </c>
      <c r="L555" s="9">
        <v>0</v>
      </c>
      <c r="M555" s="10"/>
      <c r="N555" s="10">
        <f t="shared" si="206"/>
        <v>0</v>
      </c>
      <c r="O555" s="50">
        <f t="shared" si="207"/>
        <v>2080</v>
      </c>
    </row>
    <row r="556" spans="1:15" ht="24" hidden="1" customHeight="1" thickBot="1" x14ac:dyDescent="0.25">
      <c r="A556" s="527"/>
      <c r="B556" s="501"/>
      <c r="C556" s="652"/>
      <c r="D556" s="120" t="s">
        <v>5</v>
      </c>
      <c r="E556" s="97">
        <v>1</v>
      </c>
      <c r="F556" s="96" t="s">
        <v>8</v>
      </c>
      <c r="G556" s="96" t="s">
        <v>14</v>
      </c>
      <c r="H556" s="96" t="s">
        <v>23</v>
      </c>
      <c r="I556" s="97">
        <v>40</v>
      </c>
      <c r="J556" s="98">
        <v>52</v>
      </c>
      <c r="K556" s="99">
        <f t="shared" si="205"/>
        <v>2080</v>
      </c>
      <c r="L556" s="100">
        <v>0</v>
      </c>
      <c r="M556" s="99"/>
      <c r="N556" s="99">
        <f t="shared" si="206"/>
        <v>0</v>
      </c>
      <c r="O556" s="101">
        <f t="shared" si="207"/>
        <v>2080</v>
      </c>
    </row>
    <row r="557" spans="1:15" ht="24" hidden="1" customHeight="1" thickBot="1" x14ac:dyDescent="0.25">
      <c r="A557" s="527"/>
      <c r="B557" s="501"/>
      <c r="C557" s="652"/>
      <c r="D557" s="628" t="s">
        <v>22</v>
      </c>
      <c r="E557" s="629"/>
      <c r="F557" s="629"/>
      <c r="G557" s="629"/>
      <c r="H557" s="629"/>
      <c r="I557" s="105">
        <f>SUM(I552:I556)</f>
        <v>200</v>
      </c>
      <c r="J557" s="106" t="s">
        <v>43</v>
      </c>
      <c r="K557" s="107" t="s">
        <v>43</v>
      </c>
      <c r="L557" s="108" t="s">
        <v>43</v>
      </c>
      <c r="M557" s="107" t="s">
        <v>43</v>
      </c>
      <c r="N557" s="109" t="s">
        <v>50</v>
      </c>
      <c r="O557" s="110">
        <f>SUM(O552:O556)</f>
        <v>10400</v>
      </c>
    </row>
    <row r="558" spans="1:15" ht="24" hidden="1" customHeight="1" x14ac:dyDescent="0.2">
      <c r="A558" s="527"/>
      <c r="B558" s="501"/>
      <c r="C558" s="652"/>
      <c r="D558" s="121" t="s">
        <v>5</v>
      </c>
      <c r="E558" s="111">
        <v>1</v>
      </c>
      <c r="F558" s="102" t="s">
        <v>8</v>
      </c>
      <c r="G558" s="102" t="s">
        <v>15</v>
      </c>
      <c r="H558" s="102" t="s">
        <v>23</v>
      </c>
      <c r="I558" s="111">
        <v>30</v>
      </c>
      <c r="J558" s="104">
        <v>77</v>
      </c>
      <c r="K558" s="60">
        <f>J558*I558</f>
        <v>2310</v>
      </c>
      <c r="L558" s="112">
        <v>0</v>
      </c>
      <c r="M558" s="60"/>
      <c r="N558" s="60">
        <f>M558*L558</f>
        <v>0</v>
      </c>
      <c r="O558" s="61">
        <f>N558+K558</f>
        <v>2310</v>
      </c>
    </row>
    <row r="559" spans="1:15" ht="24" hidden="1" customHeight="1" x14ac:dyDescent="0.2">
      <c r="A559" s="527"/>
      <c r="B559" s="501"/>
      <c r="C559" s="652"/>
      <c r="D559" s="119" t="s">
        <v>5</v>
      </c>
      <c r="E559" s="42">
        <v>1</v>
      </c>
      <c r="F559" s="39" t="s">
        <v>8</v>
      </c>
      <c r="G559" s="39" t="s">
        <v>15</v>
      </c>
      <c r="H559" s="39" t="s">
        <v>23</v>
      </c>
      <c r="I559" s="42">
        <v>30</v>
      </c>
      <c r="J559" s="41">
        <v>77</v>
      </c>
      <c r="K559" s="10">
        <f t="shared" ref="K559:K562" si="208">J559*I559</f>
        <v>2310</v>
      </c>
      <c r="L559" s="11">
        <v>0</v>
      </c>
      <c r="M559" s="10"/>
      <c r="N559" s="10">
        <f t="shared" ref="N559:N562" si="209">M559*L559</f>
        <v>0</v>
      </c>
      <c r="O559" s="50">
        <f t="shared" ref="O559:O562" si="210">N559+K559</f>
        <v>2310</v>
      </c>
    </row>
    <row r="560" spans="1:15" ht="24" hidden="1" customHeight="1" x14ac:dyDescent="0.2">
      <c r="A560" s="527"/>
      <c r="B560" s="501"/>
      <c r="C560" s="652"/>
      <c r="D560" s="119" t="s">
        <v>5</v>
      </c>
      <c r="E560" s="42">
        <v>1</v>
      </c>
      <c r="F560" s="39" t="s">
        <v>8</v>
      </c>
      <c r="G560" s="39" t="s">
        <v>15</v>
      </c>
      <c r="H560" s="39" t="s">
        <v>23</v>
      </c>
      <c r="I560" s="42">
        <v>30</v>
      </c>
      <c r="J560" s="41">
        <v>77</v>
      </c>
      <c r="K560" s="10">
        <f t="shared" si="208"/>
        <v>2310</v>
      </c>
      <c r="L560" s="11">
        <v>0</v>
      </c>
      <c r="M560" s="10"/>
      <c r="N560" s="10">
        <f t="shared" si="209"/>
        <v>0</v>
      </c>
      <c r="O560" s="50">
        <f t="shared" si="210"/>
        <v>2310</v>
      </c>
    </row>
    <row r="561" spans="1:15" ht="24" hidden="1" customHeight="1" x14ac:dyDescent="0.2">
      <c r="A561" s="527"/>
      <c r="B561" s="501"/>
      <c r="C561" s="652"/>
      <c r="D561" s="119" t="s">
        <v>5</v>
      </c>
      <c r="E561" s="42">
        <v>1</v>
      </c>
      <c r="F561" s="39" t="s">
        <v>8</v>
      </c>
      <c r="G561" s="39" t="s">
        <v>15</v>
      </c>
      <c r="H561" s="39" t="s">
        <v>23</v>
      </c>
      <c r="I561" s="42">
        <v>30</v>
      </c>
      <c r="J561" s="41">
        <v>77</v>
      </c>
      <c r="K561" s="10">
        <f t="shared" si="208"/>
        <v>2310</v>
      </c>
      <c r="L561" s="11">
        <v>0</v>
      </c>
      <c r="M561" s="10"/>
      <c r="N561" s="10">
        <f t="shared" si="209"/>
        <v>0</v>
      </c>
      <c r="O561" s="50">
        <f t="shared" si="210"/>
        <v>2310</v>
      </c>
    </row>
    <row r="562" spans="1:15" ht="24" hidden="1" customHeight="1" thickBot="1" x14ac:dyDescent="0.25">
      <c r="A562" s="527"/>
      <c r="B562" s="501"/>
      <c r="C562" s="652"/>
      <c r="D562" s="120" t="s">
        <v>5</v>
      </c>
      <c r="E562" s="113">
        <v>1</v>
      </c>
      <c r="F562" s="96" t="s">
        <v>8</v>
      </c>
      <c r="G562" s="96" t="s">
        <v>15</v>
      </c>
      <c r="H562" s="96" t="s">
        <v>23</v>
      </c>
      <c r="I562" s="113">
        <v>30</v>
      </c>
      <c r="J562" s="98">
        <v>77</v>
      </c>
      <c r="K562" s="99">
        <f t="shared" si="208"/>
        <v>2310</v>
      </c>
      <c r="L562" s="114">
        <v>0</v>
      </c>
      <c r="M562" s="99"/>
      <c r="N562" s="99">
        <f t="shared" si="209"/>
        <v>0</v>
      </c>
      <c r="O562" s="101">
        <f t="shared" si="210"/>
        <v>2310</v>
      </c>
    </row>
    <row r="563" spans="1:15" s="2" customFormat="1" ht="24" hidden="1" customHeight="1" thickBot="1" x14ac:dyDescent="0.25">
      <c r="A563" s="527"/>
      <c r="B563" s="501"/>
      <c r="C563" s="652"/>
      <c r="D563" s="628" t="s">
        <v>33</v>
      </c>
      <c r="E563" s="629"/>
      <c r="F563" s="629"/>
      <c r="G563" s="629"/>
      <c r="H563" s="629"/>
      <c r="I563" s="105">
        <f>SUM(I558:I562)</f>
        <v>150</v>
      </c>
      <c r="J563" s="106" t="s">
        <v>43</v>
      </c>
      <c r="K563" s="107" t="s">
        <v>43</v>
      </c>
      <c r="L563" s="108" t="s">
        <v>43</v>
      </c>
      <c r="M563" s="107" t="s">
        <v>43</v>
      </c>
      <c r="N563" s="109" t="s">
        <v>50</v>
      </c>
      <c r="O563" s="110">
        <f>SUM(O558:O562)</f>
        <v>11550</v>
      </c>
    </row>
    <row r="564" spans="1:15" ht="24" hidden="1" customHeight="1" x14ac:dyDescent="0.2">
      <c r="A564" s="527"/>
      <c r="B564" s="501"/>
      <c r="C564" s="652"/>
      <c r="D564" s="121" t="s">
        <v>5</v>
      </c>
      <c r="E564" s="111">
        <v>1</v>
      </c>
      <c r="F564" s="102" t="s">
        <v>8</v>
      </c>
      <c r="G564" s="102" t="s">
        <v>15</v>
      </c>
      <c r="H564" s="102" t="s">
        <v>23</v>
      </c>
      <c r="I564" s="111">
        <v>50</v>
      </c>
      <c r="J564" s="104">
        <v>70</v>
      </c>
      <c r="K564" s="60">
        <f>J564*I564</f>
        <v>3500</v>
      </c>
      <c r="L564" s="112">
        <v>0</v>
      </c>
      <c r="M564" s="60"/>
      <c r="N564" s="60">
        <f>M564*L564</f>
        <v>0</v>
      </c>
      <c r="O564" s="61">
        <f>N564+K564</f>
        <v>3500</v>
      </c>
    </row>
    <row r="565" spans="1:15" ht="24" hidden="1" customHeight="1" x14ac:dyDescent="0.2">
      <c r="A565" s="527"/>
      <c r="B565" s="501"/>
      <c r="C565" s="652"/>
      <c r="D565" s="119" t="s">
        <v>5</v>
      </c>
      <c r="E565" s="42">
        <v>1</v>
      </c>
      <c r="F565" s="39" t="s">
        <v>8</v>
      </c>
      <c r="G565" s="39" t="s">
        <v>15</v>
      </c>
      <c r="H565" s="39" t="s">
        <v>23</v>
      </c>
      <c r="I565" s="42">
        <v>50</v>
      </c>
      <c r="J565" s="41">
        <v>70</v>
      </c>
      <c r="K565" s="10">
        <f t="shared" ref="K565:K568" si="211">J565*I565</f>
        <v>3500</v>
      </c>
      <c r="L565" s="11">
        <v>0</v>
      </c>
      <c r="M565" s="10"/>
      <c r="N565" s="10">
        <f t="shared" ref="N565:N568" si="212">M565*L565</f>
        <v>0</v>
      </c>
      <c r="O565" s="50">
        <f t="shared" ref="O565:O568" si="213">N565+K565</f>
        <v>3500</v>
      </c>
    </row>
    <row r="566" spans="1:15" ht="24" hidden="1" customHeight="1" x14ac:dyDescent="0.2">
      <c r="A566" s="527"/>
      <c r="B566" s="501"/>
      <c r="C566" s="652"/>
      <c r="D566" s="119" t="s">
        <v>5</v>
      </c>
      <c r="E566" s="42">
        <v>1</v>
      </c>
      <c r="F566" s="39" t="s">
        <v>8</v>
      </c>
      <c r="G566" s="39" t="s">
        <v>15</v>
      </c>
      <c r="H566" s="39" t="s">
        <v>23</v>
      </c>
      <c r="I566" s="42">
        <v>50</v>
      </c>
      <c r="J566" s="41">
        <v>70</v>
      </c>
      <c r="K566" s="10">
        <f t="shared" si="211"/>
        <v>3500</v>
      </c>
      <c r="L566" s="11">
        <v>0</v>
      </c>
      <c r="M566" s="10"/>
      <c r="N566" s="10">
        <f t="shared" si="212"/>
        <v>0</v>
      </c>
      <c r="O566" s="50">
        <f t="shared" si="213"/>
        <v>3500</v>
      </c>
    </row>
    <row r="567" spans="1:15" ht="24" hidden="1" customHeight="1" x14ac:dyDescent="0.2">
      <c r="A567" s="527"/>
      <c r="B567" s="501"/>
      <c r="C567" s="652"/>
      <c r="D567" s="119" t="s">
        <v>5</v>
      </c>
      <c r="E567" s="42">
        <v>1</v>
      </c>
      <c r="F567" s="39" t="s">
        <v>8</v>
      </c>
      <c r="G567" s="39" t="s">
        <v>15</v>
      </c>
      <c r="H567" s="39" t="s">
        <v>23</v>
      </c>
      <c r="I567" s="42">
        <v>50</v>
      </c>
      <c r="J567" s="41">
        <v>70</v>
      </c>
      <c r="K567" s="10">
        <f t="shared" si="211"/>
        <v>3500</v>
      </c>
      <c r="L567" s="11">
        <v>0</v>
      </c>
      <c r="M567" s="10"/>
      <c r="N567" s="10">
        <f t="shared" si="212"/>
        <v>0</v>
      </c>
      <c r="O567" s="50">
        <f t="shared" si="213"/>
        <v>3500</v>
      </c>
    </row>
    <row r="568" spans="1:15" ht="24" hidden="1" customHeight="1" thickBot="1" x14ac:dyDescent="0.25">
      <c r="A568" s="527"/>
      <c r="B568" s="501"/>
      <c r="C568" s="652"/>
      <c r="D568" s="120" t="s">
        <v>5</v>
      </c>
      <c r="E568" s="113">
        <v>1</v>
      </c>
      <c r="F568" s="96" t="s">
        <v>8</v>
      </c>
      <c r="G568" s="96" t="s">
        <v>15</v>
      </c>
      <c r="H568" s="96" t="s">
        <v>23</v>
      </c>
      <c r="I568" s="113">
        <v>50</v>
      </c>
      <c r="J568" s="98">
        <v>70</v>
      </c>
      <c r="K568" s="99">
        <f t="shared" si="211"/>
        <v>3500</v>
      </c>
      <c r="L568" s="114">
        <v>0</v>
      </c>
      <c r="M568" s="99"/>
      <c r="N568" s="99">
        <f t="shared" si="212"/>
        <v>0</v>
      </c>
      <c r="O568" s="101">
        <f t="shared" si="213"/>
        <v>3500</v>
      </c>
    </row>
    <row r="569" spans="1:15" ht="24" hidden="1" customHeight="1" thickBot="1" x14ac:dyDescent="0.25">
      <c r="A569" s="527"/>
      <c r="B569" s="501"/>
      <c r="C569" s="653"/>
      <c r="D569" s="628" t="s">
        <v>33</v>
      </c>
      <c r="E569" s="629"/>
      <c r="F569" s="629"/>
      <c r="G569" s="629"/>
      <c r="H569" s="629"/>
      <c r="I569" s="105">
        <f>SUM(I564:I568)</f>
        <v>250</v>
      </c>
      <c r="J569" s="106" t="s">
        <v>43</v>
      </c>
      <c r="K569" s="107" t="s">
        <v>43</v>
      </c>
      <c r="L569" s="108" t="s">
        <v>43</v>
      </c>
      <c r="M569" s="107" t="s">
        <v>43</v>
      </c>
      <c r="N569" s="109" t="s">
        <v>50</v>
      </c>
      <c r="O569" s="110">
        <f>SUM(O564:O568)</f>
        <v>17500</v>
      </c>
    </row>
    <row r="570" spans="1:15" s="2" customFormat="1" ht="24" hidden="1" customHeight="1" x14ac:dyDescent="0.2">
      <c r="A570" s="527"/>
      <c r="B570" s="501">
        <v>3</v>
      </c>
      <c r="C570" s="651" t="s">
        <v>52</v>
      </c>
      <c r="D570" s="121" t="s">
        <v>5</v>
      </c>
      <c r="E570" s="103">
        <v>1</v>
      </c>
      <c r="F570" s="102" t="s">
        <v>8</v>
      </c>
      <c r="G570" s="102" t="s">
        <v>13</v>
      </c>
      <c r="H570" s="102" t="s">
        <v>24</v>
      </c>
      <c r="I570" s="103">
        <v>20</v>
      </c>
      <c r="J570" s="104">
        <v>58</v>
      </c>
      <c r="K570" s="60">
        <f>J570*I570</f>
        <v>1160</v>
      </c>
      <c r="L570" s="59">
        <v>200</v>
      </c>
      <c r="M570" s="60">
        <v>2</v>
      </c>
      <c r="N570" s="60">
        <f>M570*L570</f>
        <v>400</v>
      </c>
      <c r="O570" s="61">
        <f>N570+K570</f>
        <v>1560</v>
      </c>
    </row>
    <row r="571" spans="1:15" s="2" customFormat="1" ht="24" hidden="1" customHeight="1" x14ac:dyDescent="0.2">
      <c r="A571" s="527"/>
      <c r="B571" s="501"/>
      <c r="C571" s="652"/>
      <c r="D571" s="119" t="s">
        <v>5</v>
      </c>
      <c r="E571" s="40">
        <v>1</v>
      </c>
      <c r="F571" s="39" t="s">
        <v>8</v>
      </c>
      <c r="G571" s="39" t="s">
        <v>13</v>
      </c>
      <c r="H571" s="39" t="s">
        <v>24</v>
      </c>
      <c r="I571" s="40">
        <v>20</v>
      </c>
      <c r="J571" s="41">
        <v>58</v>
      </c>
      <c r="K571" s="10">
        <f t="shared" ref="K571:K572" si="214">J571*I571</f>
        <v>1160</v>
      </c>
      <c r="L571" s="9">
        <v>200</v>
      </c>
      <c r="M571" s="10">
        <v>2</v>
      </c>
      <c r="N571" s="10">
        <f t="shared" ref="N571:N572" si="215">M571*L571</f>
        <v>400</v>
      </c>
      <c r="O571" s="50">
        <f t="shared" ref="O571:O572" si="216">N571+K571</f>
        <v>1560</v>
      </c>
    </row>
    <row r="572" spans="1:15" s="2" customFormat="1" ht="24" hidden="1" customHeight="1" thickBot="1" x14ac:dyDescent="0.25">
      <c r="A572" s="527"/>
      <c r="B572" s="501"/>
      <c r="C572" s="652"/>
      <c r="D572" s="120" t="s">
        <v>5</v>
      </c>
      <c r="E572" s="97">
        <v>1</v>
      </c>
      <c r="F572" s="96" t="s">
        <v>8</v>
      </c>
      <c r="G572" s="96" t="s">
        <v>13</v>
      </c>
      <c r="H572" s="96" t="s">
        <v>24</v>
      </c>
      <c r="I572" s="97">
        <v>20</v>
      </c>
      <c r="J572" s="98">
        <v>58</v>
      </c>
      <c r="K572" s="99">
        <f t="shared" si="214"/>
        <v>1160</v>
      </c>
      <c r="L572" s="100">
        <v>200</v>
      </c>
      <c r="M572" s="99">
        <v>2</v>
      </c>
      <c r="N572" s="99">
        <f t="shared" si="215"/>
        <v>400</v>
      </c>
      <c r="O572" s="101">
        <f t="shared" si="216"/>
        <v>1560</v>
      </c>
    </row>
    <row r="573" spans="1:15" s="2" customFormat="1" ht="24" hidden="1" customHeight="1" thickBot="1" x14ac:dyDescent="0.25">
      <c r="A573" s="527"/>
      <c r="B573" s="501"/>
      <c r="C573" s="652"/>
      <c r="D573" s="628" t="s">
        <v>36</v>
      </c>
      <c r="E573" s="629"/>
      <c r="F573" s="629"/>
      <c r="G573" s="629"/>
      <c r="H573" s="629"/>
      <c r="I573" s="105">
        <f>SUM(I570:I572)</f>
        <v>60</v>
      </c>
      <c r="J573" s="106" t="s">
        <v>43</v>
      </c>
      <c r="K573" s="107" t="s">
        <v>43</v>
      </c>
      <c r="L573" s="108" t="s">
        <v>43</v>
      </c>
      <c r="M573" s="107" t="s">
        <v>43</v>
      </c>
      <c r="N573" s="109" t="s">
        <v>50</v>
      </c>
      <c r="O573" s="110">
        <f>SUM(O570:O572)</f>
        <v>4680</v>
      </c>
    </row>
    <row r="574" spans="1:15" s="2" customFormat="1" ht="24" hidden="1" customHeight="1" x14ac:dyDescent="0.2">
      <c r="A574" s="527"/>
      <c r="B574" s="501"/>
      <c r="C574" s="652"/>
      <c r="D574" s="121" t="s">
        <v>5</v>
      </c>
      <c r="E574" s="103">
        <v>1</v>
      </c>
      <c r="F574" s="102" t="s">
        <v>8</v>
      </c>
      <c r="G574" s="102" t="s">
        <v>14</v>
      </c>
      <c r="H574" s="102" t="s">
        <v>23</v>
      </c>
      <c r="I574" s="103">
        <v>40</v>
      </c>
      <c r="J574" s="104">
        <v>45</v>
      </c>
      <c r="K574" s="60">
        <f>J574*I574</f>
        <v>1800</v>
      </c>
      <c r="L574" s="59">
        <v>200</v>
      </c>
      <c r="M574" s="60">
        <v>2</v>
      </c>
      <c r="N574" s="60">
        <f>M574*L574</f>
        <v>400</v>
      </c>
      <c r="O574" s="61">
        <f>N574+K574</f>
        <v>2200</v>
      </c>
    </row>
    <row r="575" spans="1:15" s="2" customFormat="1" ht="24" hidden="1" customHeight="1" x14ac:dyDescent="0.2">
      <c r="A575" s="527"/>
      <c r="B575" s="501"/>
      <c r="C575" s="652"/>
      <c r="D575" s="119" t="s">
        <v>5</v>
      </c>
      <c r="E575" s="40">
        <v>1</v>
      </c>
      <c r="F575" s="39" t="s">
        <v>8</v>
      </c>
      <c r="G575" s="39" t="s">
        <v>14</v>
      </c>
      <c r="H575" s="39" t="s">
        <v>23</v>
      </c>
      <c r="I575" s="40">
        <v>40</v>
      </c>
      <c r="J575" s="41">
        <v>45</v>
      </c>
      <c r="K575" s="10">
        <f t="shared" ref="K575:K576" si="217">J575*I575</f>
        <v>1800</v>
      </c>
      <c r="L575" s="9">
        <v>200</v>
      </c>
      <c r="M575" s="10">
        <v>2</v>
      </c>
      <c r="N575" s="10">
        <f t="shared" ref="N575:N576" si="218">M575*L575</f>
        <v>400</v>
      </c>
      <c r="O575" s="50">
        <f t="shared" ref="O575:O576" si="219">N575+K575</f>
        <v>2200</v>
      </c>
    </row>
    <row r="576" spans="1:15" s="2" customFormat="1" ht="24" hidden="1" customHeight="1" thickBot="1" x14ac:dyDescent="0.25">
      <c r="A576" s="527"/>
      <c r="B576" s="501"/>
      <c r="C576" s="652"/>
      <c r="D576" s="120" t="s">
        <v>5</v>
      </c>
      <c r="E576" s="97">
        <v>1</v>
      </c>
      <c r="F576" s="96" t="s">
        <v>8</v>
      </c>
      <c r="G576" s="96" t="s">
        <v>14</v>
      </c>
      <c r="H576" s="96" t="s">
        <v>23</v>
      </c>
      <c r="I576" s="97">
        <v>40</v>
      </c>
      <c r="J576" s="98">
        <v>45</v>
      </c>
      <c r="K576" s="99">
        <f t="shared" si="217"/>
        <v>1800</v>
      </c>
      <c r="L576" s="100">
        <v>200</v>
      </c>
      <c r="M576" s="99">
        <v>2</v>
      </c>
      <c r="N576" s="99">
        <f t="shared" si="218"/>
        <v>400</v>
      </c>
      <c r="O576" s="101">
        <f t="shared" si="219"/>
        <v>2200</v>
      </c>
    </row>
    <row r="577" spans="1:15" s="2" customFormat="1" ht="24" hidden="1" customHeight="1" thickBot="1" x14ac:dyDescent="0.25">
      <c r="A577" s="527"/>
      <c r="B577" s="501"/>
      <c r="C577" s="652"/>
      <c r="D577" s="628" t="s">
        <v>22</v>
      </c>
      <c r="E577" s="629"/>
      <c r="F577" s="629"/>
      <c r="G577" s="629"/>
      <c r="H577" s="629"/>
      <c r="I577" s="105">
        <f>SUM(I574:I576)</f>
        <v>120</v>
      </c>
      <c r="J577" s="106" t="s">
        <v>43</v>
      </c>
      <c r="K577" s="107" t="s">
        <v>43</v>
      </c>
      <c r="L577" s="108" t="s">
        <v>43</v>
      </c>
      <c r="M577" s="107" t="s">
        <v>43</v>
      </c>
      <c r="N577" s="109" t="s">
        <v>50</v>
      </c>
      <c r="O577" s="110">
        <f>SUM(O574:O576)</f>
        <v>6600</v>
      </c>
    </row>
    <row r="578" spans="1:15" s="2" customFormat="1" ht="24" hidden="1" customHeight="1" x14ac:dyDescent="0.2">
      <c r="A578" s="527"/>
      <c r="B578" s="501"/>
      <c r="C578" s="652"/>
      <c r="D578" s="121" t="s">
        <v>5</v>
      </c>
      <c r="E578" s="103">
        <v>1</v>
      </c>
      <c r="F578" s="102" t="s">
        <v>8</v>
      </c>
      <c r="G578" s="102" t="s">
        <v>14</v>
      </c>
      <c r="H578" s="102" t="s">
        <v>23</v>
      </c>
      <c r="I578" s="103">
        <v>20</v>
      </c>
      <c r="J578" s="104">
        <v>60</v>
      </c>
      <c r="K578" s="60">
        <f>J578*I578</f>
        <v>1200</v>
      </c>
      <c r="L578" s="59">
        <v>200</v>
      </c>
      <c r="M578" s="60">
        <v>2</v>
      </c>
      <c r="N578" s="60">
        <f>M578*L578</f>
        <v>400</v>
      </c>
      <c r="O578" s="61">
        <f>N578+K578</f>
        <v>1600</v>
      </c>
    </row>
    <row r="579" spans="1:15" s="2" customFormat="1" ht="24" hidden="1" customHeight="1" x14ac:dyDescent="0.2">
      <c r="A579" s="527"/>
      <c r="B579" s="501"/>
      <c r="C579" s="652"/>
      <c r="D579" s="119" t="s">
        <v>5</v>
      </c>
      <c r="E579" s="40">
        <v>1</v>
      </c>
      <c r="F579" s="39" t="s">
        <v>8</v>
      </c>
      <c r="G579" s="39" t="s">
        <v>14</v>
      </c>
      <c r="H579" s="39" t="s">
        <v>23</v>
      </c>
      <c r="I579" s="40">
        <v>20</v>
      </c>
      <c r="J579" s="41">
        <v>60</v>
      </c>
      <c r="K579" s="10">
        <f t="shared" ref="K579:K582" si="220">J579*I579</f>
        <v>1200</v>
      </c>
      <c r="L579" s="9">
        <v>200</v>
      </c>
      <c r="M579" s="10">
        <v>2</v>
      </c>
      <c r="N579" s="10">
        <f t="shared" ref="N579:N582" si="221">M579*L579</f>
        <v>400</v>
      </c>
      <c r="O579" s="50">
        <f t="shared" ref="O579:O582" si="222">N579+K579</f>
        <v>1600</v>
      </c>
    </row>
    <row r="580" spans="1:15" s="2" customFormat="1" ht="24" hidden="1" customHeight="1" x14ac:dyDescent="0.2">
      <c r="A580" s="527"/>
      <c r="B580" s="501"/>
      <c r="C580" s="652"/>
      <c r="D580" s="119" t="s">
        <v>5</v>
      </c>
      <c r="E580" s="40">
        <v>1</v>
      </c>
      <c r="F580" s="39" t="s">
        <v>8</v>
      </c>
      <c r="G580" s="39" t="s">
        <v>14</v>
      </c>
      <c r="H580" s="39" t="s">
        <v>23</v>
      </c>
      <c r="I580" s="40">
        <v>20</v>
      </c>
      <c r="J580" s="41">
        <v>60</v>
      </c>
      <c r="K580" s="10">
        <f t="shared" si="220"/>
        <v>1200</v>
      </c>
      <c r="L580" s="9">
        <v>200</v>
      </c>
      <c r="M580" s="10">
        <v>2</v>
      </c>
      <c r="N580" s="10">
        <f t="shared" si="221"/>
        <v>400</v>
      </c>
      <c r="O580" s="50">
        <f t="shared" si="222"/>
        <v>1600</v>
      </c>
    </row>
    <row r="581" spans="1:15" s="2" customFormat="1" ht="24" hidden="1" customHeight="1" x14ac:dyDescent="0.2">
      <c r="A581" s="527"/>
      <c r="B581" s="501"/>
      <c r="C581" s="652"/>
      <c r="D581" s="119" t="s">
        <v>5</v>
      </c>
      <c r="E581" s="40">
        <v>1</v>
      </c>
      <c r="F581" s="39" t="s">
        <v>8</v>
      </c>
      <c r="G581" s="39" t="s">
        <v>14</v>
      </c>
      <c r="H581" s="39" t="s">
        <v>23</v>
      </c>
      <c r="I581" s="40">
        <v>20</v>
      </c>
      <c r="J581" s="41">
        <v>60</v>
      </c>
      <c r="K581" s="10">
        <f t="shared" si="220"/>
        <v>1200</v>
      </c>
      <c r="L581" s="9">
        <v>200</v>
      </c>
      <c r="M581" s="10">
        <v>2</v>
      </c>
      <c r="N581" s="10">
        <f t="shared" si="221"/>
        <v>400</v>
      </c>
      <c r="O581" s="50">
        <f t="shared" si="222"/>
        <v>1600</v>
      </c>
    </row>
    <row r="582" spans="1:15" s="2" customFormat="1" ht="24" hidden="1" customHeight="1" thickBot="1" x14ac:dyDescent="0.25">
      <c r="A582" s="527"/>
      <c r="B582" s="501"/>
      <c r="C582" s="652"/>
      <c r="D582" s="120" t="s">
        <v>5</v>
      </c>
      <c r="E582" s="97">
        <v>1</v>
      </c>
      <c r="F582" s="96" t="s">
        <v>8</v>
      </c>
      <c r="G582" s="96" t="s">
        <v>14</v>
      </c>
      <c r="H582" s="96" t="s">
        <v>23</v>
      </c>
      <c r="I582" s="97">
        <v>20</v>
      </c>
      <c r="J582" s="98">
        <v>60</v>
      </c>
      <c r="K582" s="99">
        <f t="shared" si="220"/>
        <v>1200</v>
      </c>
      <c r="L582" s="100">
        <v>200</v>
      </c>
      <c r="M582" s="99">
        <v>2</v>
      </c>
      <c r="N582" s="99">
        <f t="shared" si="221"/>
        <v>400</v>
      </c>
      <c r="O582" s="101">
        <f t="shared" si="222"/>
        <v>1600</v>
      </c>
    </row>
    <row r="583" spans="1:15" s="2" customFormat="1" ht="24" hidden="1" customHeight="1" thickBot="1" x14ac:dyDescent="0.25">
      <c r="A583" s="527"/>
      <c r="B583" s="501"/>
      <c r="C583" s="652"/>
      <c r="D583" s="628" t="s">
        <v>22</v>
      </c>
      <c r="E583" s="629"/>
      <c r="F583" s="629"/>
      <c r="G583" s="629"/>
      <c r="H583" s="629"/>
      <c r="I583" s="105">
        <f>SUM(I580:I582)</f>
        <v>60</v>
      </c>
      <c r="J583" s="106" t="s">
        <v>43</v>
      </c>
      <c r="K583" s="107" t="s">
        <v>43</v>
      </c>
      <c r="L583" s="108" t="s">
        <v>43</v>
      </c>
      <c r="M583" s="107" t="s">
        <v>43</v>
      </c>
      <c r="N583" s="109" t="s">
        <v>50</v>
      </c>
      <c r="O583" s="110">
        <f>SUM(O578:O582)</f>
        <v>8000</v>
      </c>
    </row>
    <row r="584" spans="1:15" s="2" customFormat="1" ht="24" hidden="1" customHeight="1" x14ac:dyDescent="0.2">
      <c r="A584" s="527"/>
      <c r="B584" s="501"/>
      <c r="C584" s="652"/>
      <c r="D584" s="121" t="s">
        <v>5</v>
      </c>
      <c r="E584" s="103">
        <v>1</v>
      </c>
      <c r="F584" s="102" t="s">
        <v>8</v>
      </c>
      <c r="G584" s="102" t="s">
        <v>14</v>
      </c>
      <c r="H584" s="102" t="s">
        <v>23</v>
      </c>
      <c r="I584" s="103">
        <v>40</v>
      </c>
      <c r="J584" s="104">
        <v>45</v>
      </c>
      <c r="K584" s="60">
        <f>J584*I584</f>
        <v>1800</v>
      </c>
      <c r="L584" s="59">
        <v>200</v>
      </c>
      <c r="M584" s="60">
        <v>2</v>
      </c>
      <c r="N584" s="60">
        <f>M584*L584</f>
        <v>400</v>
      </c>
      <c r="O584" s="61">
        <f>N584+K584</f>
        <v>2200</v>
      </c>
    </row>
    <row r="585" spans="1:15" s="2" customFormat="1" ht="24" hidden="1" customHeight="1" x14ac:dyDescent="0.2">
      <c r="A585" s="527"/>
      <c r="B585" s="501"/>
      <c r="C585" s="652"/>
      <c r="D585" s="119" t="s">
        <v>5</v>
      </c>
      <c r="E585" s="40">
        <v>1</v>
      </c>
      <c r="F585" s="39" t="s">
        <v>8</v>
      </c>
      <c r="G585" s="39" t="s">
        <v>14</v>
      </c>
      <c r="H585" s="39" t="s">
        <v>23</v>
      </c>
      <c r="I585" s="40">
        <v>40</v>
      </c>
      <c r="J585" s="41">
        <v>45</v>
      </c>
      <c r="K585" s="10">
        <f t="shared" ref="K585:K588" si="223">J585*I585</f>
        <v>1800</v>
      </c>
      <c r="L585" s="9">
        <v>200</v>
      </c>
      <c r="M585" s="10">
        <v>2</v>
      </c>
      <c r="N585" s="10">
        <f t="shared" ref="N585:N588" si="224">M585*L585</f>
        <v>400</v>
      </c>
      <c r="O585" s="50">
        <f t="shared" ref="O585:O588" si="225">N585+K585</f>
        <v>2200</v>
      </c>
    </row>
    <row r="586" spans="1:15" s="2" customFormat="1" ht="24" hidden="1" customHeight="1" x14ac:dyDescent="0.2">
      <c r="A586" s="527"/>
      <c r="B586" s="501"/>
      <c r="C586" s="652"/>
      <c r="D586" s="119" t="s">
        <v>5</v>
      </c>
      <c r="E586" s="40">
        <v>1</v>
      </c>
      <c r="F586" s="39" t="s">
        <v>8</v>
      </c>
      <c r="G586" s="39" t="s">
        <v>14</v>
      </c>
      <c r="H586" s="39" t="s">
        <v>23</v>
      </c>
      <c r="I586" s="40">
        <v>40</v>
      </c>
      <c r="J586" s="41">
        <v>45</v>
      </c>
      <c r="K586" s="10">
        <f t="shared" si="223"/>
        <v>1800</v>
      </c>
      <c r="L586" s="9">
        <v>200</v>
      </c>
      <c r="M586" s="10">
        <v>2</v>
      </c>
      <c r="N586" s="10">
        <f t="shared" si="224"/>
        <v>400</v>
      </c>
      <c r="O586" s="50">
        <f t="shared" si="225"/>
        <v>2200</v>
      </c>
    </row>
    <row r="587" spans="1:15" s="2" customFormat="1" ht="24" hidden="1" customHeight="1" x14ac:dyDescent="0.2">
      <c r="A587" s="527"/>
      <c r="B587" s="501"/>
      <c r="C587" s="652"/>
      <c r="D587" s="119" t="s">
        <v>5</v>
      </c>
      <c r="E587" s="40">
        <v>1</v>
      </c>
      <c r="F587" s="39" t="s">
        <v>8</v>
      </c>
      <c r="G587" s="39" t="s">
        <v>14</v>
      </c>
      <c r="H587" s="39" t="s">
        <v>23</v>
      </c>
      <c r="I587" s="40">
        <v>40</v>
      </c>
      <c r="J587" s="41">
        <v>45</v>
      </c>
      <c r="K587" s="10">
        <f t="shared" si="223"/>
        <v>1800</v>
      </c>
      <c r="L587" s="9">
        <v>200</v>
      </c>
      <c r="M587" s="10">
        <v>2</v>
      </c>
      <c r="N587" s="10">
        <f t="shared" si="224"/>
        <v>400</v>
      </c>
      <c r="O587" s="50">
        <f t="shared" si="225"/>
        <v>2200</v>
      </c>
    </row>
    <row r="588" spans="1:15" s="2" customFormat="1" ht="24" hidden="1" customHeight="1" thickBot="1" x14ac:dyDescent="0.25">
      <c r="A588" s="527"/>
      <c r="B588" s="501"/>
      <c r="C588" s="652"/>
      <c r="D588" s="120" t="s">
        <v>5</v>
      </c>
      <c r="E588" s="97">
        <v>1</v>
      </c>
      <c r="F588" s="96" t="s">
        <v>8</v>
      </c>
      <c r="G588" s="96" t="s">
        <v>14</v>
      </c>
      <c r="H588" s="96" t="s">
        <v>23</v>
      </c>
      <c r="I588" s="97">
        <v>40</v>
      </c>
      <c r="J588" s="98">
        <v>45</v>
      </c>
      <c r="K588" s="99">
        <f t="shared" si="223"/>
        <v>1800</v>
      </c>
      <c r="L588" s="100">
        <v>200</v>
      </c>
      <c r="M588" s="99">
        <v>2</v>
      </c>
      <c r="N588" s="99">
        <f t="shared" si="224"/>
        <v>400</v>
      </c>
      <c r="O588" s="101">
        <f t="shared" si="225"/>
        <v>2200</v>
      </c>
    </row>
    <row r="589" spans="1:15" s="2" customFormat="1" ht="24" hidden="1" customHeight="1" thickBot="1" x14ac:dyDescent="0.25">
      <c r="A589" s="527"/>
      <c r="B589" s="501"/>
      <c r="C589" s="652"/>
      <c r="D589" s="628" t="s">
        <v>22</v>
      </c>
      <c r="E589" s="629"/>
      <c r="F589" s="629"/>
      <c r="G589" s="629"/>
      <c r="H589" s="629"/>
      <c r="I589" s="105">
        <f>SUM(I584:I588)</f>
        <v>200</v>
      </c>
      <c r="J589" s="106" t="s">
        <v>43</v>
      </c>
      <c r="K589" s="107" t="s">
        <v>43</v>
      </c>
      <c r="L589" s="108" t="s">
        <v>43</v>
      </c>
      <c r="M589" s="107" t="s">
        <v>43</v>
      </c>
      <c r="N589" s="109" t="s">
        <v>50</v>
      </c>
      <c r="O589" s="110">
        <f>SUM(O584:O588)</f>
        <v>11000</v>
      </c>
    </row>
    <row r="590" spans="1:15" s="2" customFormat="1" ht="24" hidden="1" customHeight="1" x14ac:dyDescent="0.2">
      <c r="A590" s="527"/>
      <c r="B590" s="501"/>
      <c r="C590" s="652"/>
      <c r="D590" s="121" t="s">
        <v>5</v>
      </c>
      <c r="E590" s="111">
        <v>1</v>
      </c>
      <c r="F590" s="102" t="s">
        <v>8</v>
      </c>
      <c r="G590" s="102" t="s">
        <v>15</v>
      </c>
      <c r="H590" s="102" t="s">
        <v>23</v>
      </c>
      <c r="I590" s="111">
        <v>30</v>
      </c>
      <c r="J590" s="104">
        <v>73</v>
      </c>
      <c r="K590" s="60">
        <f>J590*I590</f>
        <v>2190</v>
      </c>
      <c r="L590" s="112">
        <v>200</v>
      </c>
      <c r="M590" s="60">
        <v>2</v>
      </c>
      <c r="N590" s="60">
        <f>M590*L590</f>
        <v>400</v>
      </c>
      <c r="O590" s="61">
        <f>N590+K590</f>
        <v>2590</v>
      </c>
    </row>
    <row r="591" spans="1:15" s="2" customFormat="1" ht="24" hidden="1" customHeight="1" x14ac:dyDescent="0.2">
      <c r="A591" s="527"/>
      <c r="B591" s="501"/>
      <c r="C591" s="652"/>
      <c r="D591" s="119" t="s">
        <v>5</v>
      </c>
      <c r="E591" s="42">
        <v>1</v>
      </c>
      <c r="F591" s="39" t="s">
        <v>8</v>
      </c>
      <c r="G591" s="39" t="s">
        <v>15</v>
      </c>
      <c r="H591" s="39" t="s">
        <v>23</v>
      </c>
      <c r="I591" s="42">
        <v>30</v>
      </c>
      <c r="J591" s="41">
        <v>73</v>
      </c>
      <c r="K591" s="10">
        <f t="shared" ref="K591:K594" si="226">J591*I591</f>
        <v>2190</v>
      </c>
      <c r="L591" s="11">
        <v>200</v>
      </c>
      <c r="M591" s="10">
        <v>2</v>
      </c>
      <c r="N591" s="10">
        <f t="shared" ref="N591:N594" si="227">M591*L591</f>
        <v>400</v>
      </c>
      <c r="O591" s="50">
        <f t="shared" ref="O591:O594" si="228">N591+K591</f>
        <v>2590</v>
      </c>
    </row>
    <row r="592" spans="1:15" s="2" customFormat="1" ht="24" hidden="1" customHeight="1" x14ac:dyDescent="0.2">
      <c r="A592" s="527"/>
      <c r="B592" s="501"/>
      <c r="C592" s="652"/>
      <c r="D592" s="119" t="s">
        <v>5</v>
      </c>
      <c r="E592" s="42">
        <v>1</v>
      </c>
      <c r="F592" s="39" t="s">
        <v>8</v>
      </c>
      <c r="G592" s="39" t="s">
        <v>15</v>
      </c>
      <c r="H592" s="39" t="s">
        <v>23</v>
      </c>
      <c r="I592" s="42">
        <v>30</v>
      </c>
      <c r="J592" s="41">
        <v>73</v>
      </c>
      <c r="K592" s="10">
        <f t="shared" si="226"/>
        <v>2190</v>
      </c>
      <c r="L592" s="11">
        <v>200</v>
      </c>
      <c r="M592" s="10">
        <v>2</v>
      </c>
      <c r="N592" s="10">
        <f t="shared" si="227"/>
        <v>400</v>
      </c>
      <c r="O592" s="50">
        <f t="shared" si="228"/>
        <v>2590</v>
      </c>
    </row>
    <row r="593" spans="1:15" s="2" customFormat="1" ht="24" hidden="1" customHeight="1" x14ac:dyDescent="0.2">
      <c r="A593" s="527"/>
      <c r="B593" s="501"/>
      <c r="C593" s="652"/>
      <c r="D593" s="119" t="s">
        <v>5</v>
      </c>
      <c r="E593" s="42">
        <v>1</v>
      </c>
      <c r="F593" s="39" t="s">
        <v>8</v>
      </c>
      <c r="G593" s="39" t="s">
        <v>15</v>
      </c>
      <c r="H593" s="39" t="s">
        <v>23</v>
      </c>
      <c r="I593" s="42">
        <v>30</v>
      </c>
      <c r="J593" s="41">
        <v>73</v>
      </c>
      <c r="K593" s="10">
        <f t="shared" si="226"/>
        <v>2190</v>
      </c>
      <c r="L593" s="11">
        <v>200</v>
      </c>
      <c r="M593" s="10">
        <v>2</v>
      </c>
      <c r="N593" s="10">
        <f t="shared" si="227"/>
        <v>400</v>
      </c>
      <c r="O593" s="50">
        <f t="shared" si="228"/>
        <v>2590</v>
      </c>
    </row>
    <row r="594" spans="1:15" s="2" customFormat="1" ht="24" hidden="1" customHeight="1" thickBot="1" x14ac:dyDescent="0.25">
      <c r="A594" s="527"/>
      <c r="B594" s="501"/>
      <c r="C594" s="652"/>
      <c r="D594" s="120" t="s">
        <v>5</v>
      </c>
      <c r="E594" s="113">
        <v>1</v>
      </c>
      <c r="F594" s="96" t="s">
        <v>8</v>
      </c>
      <c r="G594" s="96" t="s">
        <v>15</v>
      </c>
      <c r="H594" s="96" t="s">
        <v>23</v>
      </c>
      <c r="I594" s="113">
        <v>30</v>
      </c>
      <c r="J594" s="98">
        <v>73</v>
      </c>
      <c r="K594" s="99">
        <f t="shared" si="226"/>
        <v>2190</v>
      </c>
      <c r="L594" s="114">
        <v>200</v>
      </c>
      <c r="M594" s="99">
        <v>2</v>
      </c>
      <c r="N594" s="99">
        <f t="shared" si="227"/>
        <v>400</v>
      </c>
      <c r="O594" s="101">
        <f t="shared" si="228"/>
        <v>2590</v>
      </c>
    </row>
    <row r="595" spans="1:15" s="2" customFormat="1" ht="24" hidden="1" customHeight="1" thickBot="1" x14ac:dyDescent="0.25">
      <c r="A595" s="527"/>
      <c r="B595" s="501"/>
      <c r="C595" s="652"/>
      <c r="D595" s="628" t="s">
        <v>33</v>
      </c>
      <c r="E595" s="629"/>
      <c r="F595" s="629"/>
      <c r="G595" s="629"/>
      <c r="H595" s="629"/>
      <c r="I595" s="105">
        <f>SUM(I590:I594)</f>
        <v>150</v>
      </c>
      <c r="J595" s="106" t="s">
        <v>43</v>
      </c>
      <c r="K595" s="107" t="s">
        <v>43</v>
      </c>
      <c r="L595" s="108" t="s">
        <v>43</v>
      </c>
      <c r="M595" s="107" t="s">
        <v>43</v>
      </c>
      <c r="N595" s="109" t="s">
        <v>50</v>
      </c>
      <c r="O595" s="110">
        <f>SUM(O590:O594)</f>
        <v>12950</v>
      </c>
    </row>
    <row r="596" spans="1:15" s="2" customFormat="1" ht="24" hidden="1" customHeight="1" x14ac:dyDescent="0.2">
      <c r="A596" s="527"/>
      <c r="B596" s="501"/>
      <c r="C596" s="652"/>
      <c r="D596" s="121" t="s">
        <v>5</v>
      </c>
      <c r="E596" s="111">
        <v>1</v>
      </c>
      <c r="F596" s="102" t="s">
        <v>8</v>
      </c>
      <c r="G596" s="102" t="s">
        <v>15</v>
      </c>
      <c r="H596" s="102" t="s">
        <v>23</v>
      </c>
      <c r="I596" s="111">
        <v>50</v>
      </c>
      <c r="J596" s="104">
        <v>72</v>
      </c>
      <c r="K596" s="60">
        <f>J596*I596</f>
        <v>3600</v>
      </c>
      <c r="L596" s="112">
        <v>200</v>
      </c>
      <c r="M596" s="60">
        <v>2</v>
      </c>
      <c r="N596" s="60">
        <f>M596*L596</f>
        <v>400</v>
      </c>
      <c r="O596" s="61">
        <f>N596+K596</f>
        <v>4000</v>
      </c>
    </row>
    <row r="597" spans="1:15" s="2" customFormat="1" ht="24" hidden="1" customHeight="1" x14ac:dyDescent="0.2">
      <c r="A597" s="527"/>
      <c r="B597" s="501"/>
      <c r="C597" s="652"/>
      <c r="D597" s="119" t="s">
        <v>5</v>
      </c>
      <c r="E597" s="42">
        <v>1</v>
      </c>
      <c r="F597" s="39" t="s">
        <v>8</v>
      </c>
      <c r="G597" s="39" t="s">
        <v>15</v>
      </c>
      <c r="H597" s="39" t="s">
        <v>23</v>
      </c>
      <c r="I597" s="42">
        <v>50</v>
      </c>
      <c r="J597" s="41">
        <v>72</v>
      </c>
      <c r="K597" s="10">
        <f t="shared" ref="K597:K600" si="229">J597*I597</f>
        <v>3600</v>
      </c>
      <c r="L597" s="11">
        <v>200</v>
      </c>
      <c r="M597" s="10">
        <v>2</v>
      </c>
      <c r="N597" s="10">
        <f t="shared" ref="N597:N600" si="230">M597*L597</f>
        <v>400</v>
      </c>
      <c r="O597" s="50">
        <f t="shared" ref="O597:O600" si="231">N597+K597</f>
        <v>4000</v>
      </c>
    </row>
    <row r="598" spans="1:15" s="2" customFormat="1" ht="24" hidden="1" customHeight="1" x14ac:dyDescent="0.2">
      <c r="A598" s="527"/>
      <c r="B598" s="501"/>
      <c r="C598" s="652"/>
      <c r="D598" s="119" t="s">
        <v>5</v>
      </c>
      <c r="E598" s="42">
        <v>1</v>
      </c>
      <c r="F598" s="39" t="s">
        <v>8</v>
      </c>
      <c r="G598" s="39" t="s">
        <v>15</v>
      </c>
      <c r="H598" s="39" t="s">
        <v>23</v>
      </c>
      <c r="I598" s="42">
        <v>50</v>
      </c>
      <c r="J598" s="41">
        <v>72</v>
      </c>
      <c r="K598" s="10">
        <f t="shared" si="229"/>
        <v>3600</v>
      </c>
      <c r="L598" s="11">
        <v>200</v>
      </c>
      <c r="M598" s="10">
        <v>2</v>
      </c>
      <c r="N598" s="10">
        <f t="shared" si="230"/>
        <v>400</v>
      </c>
      <c r="O598" s="50">
        <f t="shared" si="231"/>
        <v>4000</v>
      </c>
    </row>
    <row r="599" spans="1:15" s="2" customFormat="1" ht="24" hidden="1" customHeight="1" x14ac:dyDescent="0.2">
      <c r="A599" s="527"/>
      <c r="B599" s="501"/>
      <c r="C599" s="652"/>
      <c r="D599" s="119" t="s">
        <v>5</v>
      </c>
      <c r="E599" s="42">
        <v>1</v>
      </c>
      <c r="F599" s="39" t="s">
        <v>8</v>
      </c>
      <c r="G599" s="39" t="s">
        <v>15</v>
      </c>
      <c r="H599" s="39" t="s">
        <v>23</v>
      </c>
      <c r="I599" s="42">
        <v>50</v>
      </c>
      <c r="J599" s="41">
        <v>72</v>
      </c>
      <c r="K599" s="10">
        <f t="shared" si="229"/>
        <v>3600</v>
      </c>
      <c r="L599" s="11">
        <v>200</v>
      </c>
      <c r="M599" s="10">
        <v>2</v>
      </c>
      <c r="N599" s="10">
        <f t="shared" si="230"/>
        <v>400</v>
      </c>
      <c r="O599" s="50">
        <f t="shared" si="231"/>
        <v>4000</v>
      </c>
    </row>
    <row r="600" spans="1:15" s="2" customFormat="1" ht="24" hidden="1" customHeight="1" thickBot="1" x14ac:dyDescent="0.25">
      <c r="A600" s="527"/>
      <c r="B600" s="501"/>
      <c r="C600" s="652"/>
      <c r="D600" s="120" t="s">
        <v>5</v>
      </c>
      <c r="E600" s="113">
        <v>1</v>
      </c>
      <c r="F600" s="96" t="s">
        <v>8</v>
      </c>
      <c r="G600" s="96" t="s">
        <v>15</v>
      </c>
      <c r="H600" s="96" t="s">
        <v>23</v>
      </c>
      <c r="I600" s="113">
        <v>50</v>
      </c>
      <c r="J600" s="98">
        <v>72</v>
      </c>
      <c r="K600" s="99">
        <f t="shared" si="229"/>
        <v>3600</v>
      </c>
      <c r="L600" s="114">
        <v>200</v>
      </c>
      <c r="M600" s="99">
        <v>2</v>
      </c>
      <c r="N600" s="99">
        <f t="shared" si="230"/>
        <v>400</v>
      </c>
      <c r="O600" s="101">
        <f t="shared" si="231"/>
        <v>4000</v>
      </c>
    </row>
    <row r="601" spans="1:15" s="2" customFormat="1" ht="24" hidden="1" customHeight="1" thickBot="1" x14ac:dyDescent="0.25">
      <c r="A601" s="528"/>
      <c r="B601" s="544"/>
      <c r="C601" s="653"/>
      <c r="D601" s="628" t="s">
        <v>33</v>
      </c>
      <c r="E601" s="629"/>
      <c r="F601" s="629"/>
      <c r="G601" s="629"/>
      <c r="H601" s="629"/>
      <c r="I601" s="105">
        <f>SUM(I596:I600)</f>
        <v>250</v>
      </c>
      <c r="J601" s="106" t="s">
        <v>43</v>
      </c>
      <c r="K601" s="107" t="s">
        <v>43</v>
      </c>
      <c r="L601" s="108" t="s">
        <v>43</v>
      </c>
      <c r="M601" s="107" t="s">
        <v>43</v>
      </c>
      <c r="N601" s="109" t="s">
        <v>50</v>
      </c>
      <c r="O601" s="110">
        <f>SUM(O596:O600)</f>
        <v>20000</v>
      </c>
    </row>
    <row r="602" spans="1:15" s="2" customFormat="1" ht="24" hidden="1" customHeight="1" thickBot="1" x14ac:dyDescent="0.25">
      <c r="A602" s="643"/>
      <c r="B602" s="644"/>
      <c r="C602" s="644"/>
      <c r="D602" s="644"/>
      <c r="E602" s="644"/>
      <c r="F602" s="644"/>
      <c r="G602" s="644"/>
      <c r="H602" s="644"/>
      <c r="I602" s="644"/>
      <c r="J602" s="644"/>
      <c r="K602" s="644"/>
      <c r="L602" s="644"/>
      <c r="M602" s="644"/>
      <c r="N602" s="644"/>
      <c r="O602" s="645"/>
    </row>
    <row r="603" spans="1:15" s="2" customFormat="1" ht="24" hidden="1" customHeight="1" x14ac:dyDescent="0.2">
      <c r="A603" s="533" t="s">
        <v>83</v>
      </c>
      <c r="B603" s="536">
        <v>3</v>
      </c>
      <c r="C603" s="646" t="s">
        <v>51</v>
      </c>
      <c r="D603" s="122" t="s">
        <v>5</v>
      </c>
      <c r="E603" s="123">
        <v>1</v>
      </c>
      <c r="F603" s="124" t="s">
        <v>8</v>
      </c>
      <c r="G603" s="124" t="s">
        <v>13</v>
      </c>
      <c r="H603" s="124" t="s">
        <v>24</v>
      </c>
      <c r="I603" s="123">
        <v>20</v>
      </c>
      <c r="J603" s="125">
        <v>46</v>
      </c>
      <c r="K603" s="64">
        <f>J603*I603</f>
        <v>920</v>
      </c>
      <c r="L603" s="63">
        <v>0</v>
      </c>
      <c r="M603" s="64"/>
      <c r="N603" s="64">
        <f>M603*L603</f>
        <v>0</v>
      </c>
      <c r="O603" s="65">
        <f>N603+K603</f>
        <v>920</v>
      </c>
    </row>
    <row r="604" spans="1:15" s="2" customFormat="1" ht="24" hidden="1" customHeight="1" x14ac:dyDescent="0.2">
      <c r="A604" s="534"/>
      <c r="B604" s="537"/>
      <c r="C604" s="647"/>
      <c r="D604" s="126" t="s">
        <v>5</v>
      </c>
      <c r="E604" s="44">
        <v>1</v>
      </c>
      <c r="F604" s="43" t="s">
        <v>8</v>
      </c>
      <c r="G604" s="43" t="s">
        <v>13</v>
      </c>
      <c r="H604" s="43" t="s">
        <v>24</v>
      </c>
      <c r="I604" s="44">
        <v>20</v>
      </c>
      <c r="J604" s="45">
        <v>46</v>
      </c>
      <c r="K604" s="33">
        <f t="shared" ref="K604:K605" si="232">J604*I604</f>
        <v>920</v>
      </c>
      <c r="L604" s="32">
        <v>0</v>
      </c>
      <c r="M604" s="33"/>
      <c r="N604" s="33">
        <f t="shared" ref="N604:N605" si="233">M604*L604</f>
        <v>0</v>
      </c>
      <c r="O604" s="52">
        <f t="shared" ref="O604:O605" si="234">N604+K604</f>
        <v>920</v>
      </c>
    </row>
    <row r="605" spans="1:15" s="2" customFormat="1" ht="24" hidden="1" customHeight="1" thickBot="1" x14ac:dyDescent="0.25">
      <c r="A605" s="534"/>
      <c r="B605" s="537"/>
      <c r="C605" s="647"/>
      <c r="D605" s="127" t="s">
        <v>5</v>
      </c>
      <c r="E605" s="128">
        <v>1</v>
      </c>
      <c r="F605" s="129" t="s">
        <v>8</v>
      </c>
      <c r="G605" s="129" t="s">
        <v>13</v>
      </c>
      <c r="H605" s="129" t="s">
        <v>24</v>
      </c>
      <c r="I605" s="128">
        <v>20</v>
      </c>
      <c r="J605" s="130">
        <v>46</v>
      </c>
      <c r="K605" s="80">
        <f t="shared" si="232"/>
        <v>920</v>
      </c>
      <c r="L605" s="79">
        <v>0</v>
      </c>
      <c r="M605" s="80"/>
      <c r="N605" s="80">
        <f t="shared" si="233"/>
        <v>0</v>
      </c>
      <c r="O605" s="81">
        <f t="shared" si="234"/>
        <v>920</v>
      </c>
    </row>
    <row r="606" spans="1:15" s="2" customFormat="1" ht="24" hidden="1" customHeight="1" thickBot="1" x14ac:dyDescent="0.25">
      <c r="A606" s="534"/>
      <c r="B606" s="537"/>
      <c r="C606" s="647"/>
      <c r="D606" s="649" t="s">
        <v>36</v>
      </c>
      <c r="E606" s="650"/>
      <c r="F606" s="650"/>
      <c r="G606" s="650"/>
      <c r="H606" s="650"/>
      <c r="I606" s="131">
        <f>SUM(I603:I605)</f>
        <v>60</v>
      </c>
      <c r="J606" s="132" t="s">
        <v>43</v>
      </c>
      <c r="K606" s="87" t="s">
        <v>43</v>
      </c>
      <c r="L606" s="86" t="s">
        <v>43</v>
      </c>
      <c r="M606" s="87" t="s">
        <v>43</v>
      </c>
      <c r="N606" s="88" t="s">
        <v>50</v>
      </c>
      <c r="O606" s="89">
        <f>SUM(O603:O605)</f>
        <v>2760</v>
      </c>
    </row>
    <row r="607" spans="1:15" s="2" customFormat="1" ht="24" hidden="1" customHeight="1" x14ac:dyDescent="0.2">
      <c r="A607" s="534"/>
      <c r="B607" s="537"/>
      <c r="C607" s="647"/>
      <c r="D607" s="133" t="s">
        <v>5</v>
      </c>
      <c r="E607" s="134">
        <v>1</v>
      </c>
      <c r="F607" s="135" t="s">
        <v>8</v>
      </c>
      <c r="G607" s="135" t="s">
        <v>14</v>
      </c>
      <c r="H607" s="135" t="s">
        <v>23</v>
      </c>
      <c r="I607" s="134">
        <v>40</v>
      </c>
      <c r="J607" s="136">
        <v>46</v>
      </c>
      <c r="K607" s="84">
        <f>J607*I607</f>
        <v>1840</v>
      </c>
      <c r="L607" s="83">
        <v>0</v>
      </c>
      <c r="M607" s="84"/>
      <c r="N607" s="84">
        <f>M607*L607</f>
        <v>0</v>
      </c>
      <c r="O607" s="85">
        <f>N607+K607</f>
        <v>1840</v>
      </c>
    </row>
    <row r="608" spans="1:15" s="2" customFormat="1" ht="24" hidden="1" customHeight="1" x14ac:dyDescent="0.2">
      <c r="A608" s="534"/>
      <c r="B608" s="537"/>
      <c r="C608" s="647"/>
      <c r="D608" s="126" t="s">
        <v>5</v>
      </c>
      <c r="E608" s="44">
        <v>1</v>
      </c>
      <c r="F608" s="43" t="s">
        <v>8</v>
      </c>
      <c r="G608" s="43" t="s">
        <v>14</v>
      </c>
      <c r="H608" s="43" t="s">
        <v>23</v>
      </c>
      <c r="I608" s="44">
        <v>40</v>
      </c>
      <c r="J608" s="45">
        <v>46</v>
      </c>
      <c r="K608" s="33">
        <f t="shared" ref="K608:K609" si="235">J608*I608</f>
        <v>1840</v>
      </c>
      <c r="L608" s="32">
        <v>0</v>
      </c>
      <c r="M608" s="33"/>
      <c r="N608" s="33">
        <f t="shared" ref="N608:N609" si="236">M608*L608</f>
        <v>0</v>
      </c>
      <c r="O608" s="52">
        <f t="shared" ref="O608:O609" si="237">N608+K608</f>
        <v>1840</v>
      </c>
    </row>
    <row r="609" spans="1:15" s="2" customFormat="1" ht="24" hidden="1" customHeight="1" thickBot="1" x14ac:dyDescent="0.25">
      <c r="A609" s="534"/>
      <c r="B609" s="537"/>
      <c r="C609" s="647"/>
      <c r="D609" s="127" t="s">
        <v>5</v>
      </c>
      <c r="E609" s="128">
        <v>1</v>
      </c>
      <c r="F609" s="129" t="s">
        <v>8</v>
      </c>
      <c r="G609" s="129" t="s">
        <v>14</v>
      </c>
      <c r="H609" s="129" t="s">
        <v>23</v>
      </c>
      <c r="I609" s="128">
        <v>40</v>
      </c>
      <c r="J609" s="130">
        <v>46</v>
      </c>
      <c r="K609" s="80">
        <f t="shared" si="235"/>
        <v>1840</v>
      </c>
      <c r="L609" s="79">
        <v>0</v>
      </c>
      <c r="M609" s="80"/>
      <c r="N609" s="80">
        <f t="shared" si="236"/>
        <v>0</v>
      </c>
      <c r="O609" s="81">
        <f t="shared" si="237"/>
        <v>1840</v>
      </c>
    </row>
    <row r="610" spans="1:15" s="2" customFormat="1" ht="24" hidden="1" customHeight="1" thickBot="1" x14ac:dyDescent="0.25">
      <c r="A610" s="534"/>
      <c r="B610" s="537"/>
      <c r="C610" s="647"/>
      <c r="D610" s="649" t="s">
        <v>22</v>
      </c>
      <c r="E610" s="650"/>
      <c r="F610" s="650"/>
      <c r="G610" s="650"/>
      <c r="H610" s="650"/>
      <c r="I610" s="131">
        <f>SUM(I607:I609)</f>
        <v>120</v>
      </c>
      <c r="J610" s="132" t="s">
        <v>43</v>
      </c>
      <c r="K610" s="87" t="s">
        <v>43</v>
      </c>
      <c r="L610" s="86" t="s">
        <v>43</v>
      </c>
      <c r="M610" s="87" t="s">
        <v>43</v>
      </c>
      <c r="N610" s="88" t="s">
        <v>50</v>
      </c>
      <c r="O610" s="89">
        <f>SUM(O607:O609)</f>
        <v>5520</v>
      </c>
    </row>
    <row r="611" spans="1:15" s="2" customFormat="1" ht="24" hidden="1" customHeight="1" x14ac:dyDescent="0.2">
      <c r="A611" s="534"/>
      <c r="B611" s="537"/>
      <c r="C611" s="647"/>
      <c r="D611" s="133" t="s">
        <v>5</v>
      </c>
      <c r="E611" s="134">
        <v>1</v>
      </c>
      <c r="F611" s="135" t="s">
        <v>8</v>
      </c>
      <c r="G611" s="135" t="s">
        <v>14</v>
      </c>
      <c r="H611" s="135" t="s">
        <v>23</v>
      </c>
      <c r="I611" s="134">
        <v>20</v>
      </c>
      <c r="J611" s="136">
        <v>46</v>
      </c>
      <c r="K611" s="84">
        <f>J611*I611</f>
        <v>920</v>
      </c>
      <c r="L611" s="83">
        <v>0</v>
      </c>
      <c r="M611" s="84"/>
      <c r="N611" s="84">
        <f>M611*L611</f>
        <v>0</v>
      </c>
      <c r="O611" s="85">
        <f>N611+K611</f>
        <v>920</v>
      </c>
    </row>
    <row r="612" spans="1:15" s="2" customFormat="1" ht="24" hidden="1" customHeight="1" x14ac:dyDescent="0.2">
      <c r="A612" s="534"/>
      <c r="B612" s="537"/>
      <c r="C612" s="647"/>
      <c r="D612" s="126" t="s">
        <v>5</v>
      </c>
      <c r="E612" s="44">
        <v>1</v>
      </c>
      <c r="F612" s="43" t="s">
        <v>8</v>
      </c>
      <c r="G612" s="43" t="s">
        <v>14</v>
      </c>
      <c r="H612" s="43" t="s">
        <v>23</v>
      </c>
      <c r="I612" s="44">
        <v>20</v>
      </c>
      <c r="J612" s="45">
        <v>46</v>
      </c>
      <c r="K612" s="33">
        <f t="shared" ref="K612:K615" si="238">J612*I612</f>
        <v>920</v>
      </c>
      <c r="L612" s="32">
        <v>0</v>
      </c>
      <c r="M612" s="33"/>
      <c r="N612" s="33">
        <f t="shared" ref="N612:N615" si="239">M612*L612</f>
        <v>0</v>
      </c>
      <c r="O612" s="52">
        <f t="shared" ref="O612:O615" si="240">N612+K612</f>
        <v>920</v>
      </c>
    </row>
    <row r="613" spans="1:15" s="2" customFormat="1" ht="24" hidden="1" customHeight="1" x14ac:dyDescent="0.2">
      <c r="A613" s="534"/>
      <c r="B613" s="537"/>
      <c r="C613" s="647"/>
      <c r="D613" s="126" t="s">
        <v>5</v>
      </c>
      <c r="E613" s="44">
        <v>1</v>
      </c>
      <c r="F613" s="43" t="s">
        <v>8</v>
      </c>
      <c r="G613" s="43" t="s">
        <v>14</v>
      </c>
      <c r="H613" s="43" t="s">
        <v>23</v>
      </c>
      <c r="I613" s="44">
        <v>20</v>
      </c>
      <c r="J613" s="45">
        <v>46</v>
      </c>
      <c r="K613" s="33">
        <f t="shared" si="238"/>
        <v>920</v>
      </c>
      <c r="L613" s="32">
        <v>0</v>
      </c>
      <c r="M613" s="33"/>
      <c r="N613" s="33">
        <f t="shared" si="239"/>
        <v>0</v>
      </c>
      <c r="O613" s="52">
        <f t="shared" si="240"/>
        <v>920</v>
      </c>
    </row>
    <row r="614" spans="1:15" s="2" customFormat="1" ht="24" hidden="1" customHeight="1" x14ac:dyDescent="0.2">
      <c r="A614" s="534"/>
      <c r="B614" s="537"/>
      <c r="C614" s="647"/>
      <c r="D614" s="126" t="s">
        <v>5</v>
      </c>
      <c r="E614" s="44">
        <v>1</v>
      </c>
      <c r="F614" s="43" t="s">
        <v>8</v>
      </c>
      <c r="G614" s="43" t="s">
        <v>14</v>
      </c>
      <c r="H614" s="43" t="s">
        <v>23</v>
      </c>
      <c r="I614" s="44">
        <v>20</v>
      </c>
      <c r="J614" s="45">
        <v>46</v>
      </c>
      <c r="K614" s="33">
        <f t="shared" si="238"/>
        <v>920</v>
      </c>
      <c r="L614" s="32">
        <v>0</v>
      </c>
      <c r="M614" s="33"/>
      <c r="N614" s="33">
        <f t="shared" si="239"/>
        <v>0</v>
      </c>
      <c r="O614" s="52">
        <f t="shared" si="240"/>
        <v>920</v>
      </c>
    </row>
    <row r="615" spans="1:15" s="2" customFormat="1" ht="24" hidden="1" customHeight="1" thickBot="1" x14ac:dyDescent="0.25">
      <c r="A615" s="534"/>
      <c r="B615" s="537"/>
      <c r="C615" s="647"/>
      <c r="D615" s="127" t="s">
        <v>5</v>
      </c>
      <c r="E615" s="128">
        <v>1</v>
      </c>
      <c r="F615" s="129" t="s">
        <v>8</v>
      </c>
      <c r="G615" s="129" t="s">
        <v>14</v>
      </c>
      <c r="H615" s="129" t="s">
        <v>23</v>
      </c>
      <c r="I615" s="128">
        <v>20</v>
      </c>
      <c r="J615" s="130">
        <v>46</v>
      </c>
      <c r="K615" s="80">
        <f t="shared" si="238"/>
        <v>920</v>
      </c>
      <c r="L615" s="79">
        <v>0</v>
      </c>
      <c r="M615" s="80"/>
      <c r="N615" s="80">
        <f t="shared" si="239"/>
        <v>0</v>
      </c>
      <c r="O615" s="81">
        <f t="shared" si="240"/>
        <v>920</v>
      </c>
    </row>
    <row r="616" spans="1:15" s="2" customFormat="1" ht="24" hidden="1" customHeight="1" thickBot="1" x14ac:dyDescent="0.25">
      <c r="A616" s="534"/>
      <c r="B616" s="537"/>
      <c r="C616" s="647"/>
      <c r="D616" s="649" t="s">
        <v>22</v>
      </c>
      <c r="E616" s="650"/>
      <c r="F616" s="650"/>
      <c r="G616" s="650"/>
      <c r="H616" s="650"/>
      <c r="I616" s="131">
        <f>SUM(I613:I615)</f>
        <v>60</v>
      </c>
      <c r="J616" s="132" t="s">
        <v>43</v>
      </c>
      <c r="K616" s="87" t="s">
        <v>43</v>
      </c>
      <c r="L616" s="86" t="s">
        <v>43</v>
      </c>
      <c r="M616" s="87" t="s">
        <v>43</v>
      </c>
      <c r="N616" s="88" t="s">
        <v>50</v>
      </c>
      <c r="O616" s="89">
        <f>SUM(O611:O615)</f>
        <v>4600</v>
      </c>
    </row>
    <row r="617" spans="1:15" s="2" customFormat="1" ht="24" hidden="1" customHeight="1" x14ac:dyDescent="0.2">
      <c r="A617" s="534"/>
      <c r="B617" s="537"/>
      <c r="C617" s="647"/>
      <c r="D617" s="133" t="s">
        <v>5</v>
      </c>
      <c r="E617" s="134">
        <v>1</v>
      </c>
      <c r="F617" s="135" t="s">
        <v>8</v>
      </c>
      <c r="G617" s="135" t="s">
        <v>14</v>
      </c>
      <c r="H617" s="135" t="s">
        <v>23</v>
      </c>
      <c r="I617" s="134">
        <v>40</v>
      </c>
      <c r="J617" s="136">
        <v>46</v>
      </c>
      <c r="K617" s="84">
        <f>J617*I617</f>
        <v>1840</v>
      </c>
      <c r="L617" s="83">
        <v>0</v>
      </c>
      <c r="M617" s="84"/>
      <c r="N617" s="84">
        <f>M617*L617</f>
        <v>0</v>
      </c>
      <c r="O617" s="85">
        <f>N617+K617</f>
        <v>1840</v>
      </c>
    </row>
    <row r="618" spans="1:15" s="2" customFormat="1" ht="24" hidden="1" customHeight="1" x14ac:dyDescent="0.2">
      <c r="A618" s="534"/>
      <c r="B618" s="537"/>
      <c r="C618" s="647"/>
      <c r="D618" s="126" t="s">
        <v>5</v>
      </c>
      <c r="E618" s="44">
        <v>1</v>
      </c>
      <c r="F618" s="43" t="s">
        <v>8</v>
      </c>
      <c r="G618" s="43" t="s">
        <v>14</v>
      </c>
      <c r="H618" s="43" t="s">
        <v>23</v>
      </c>
      <c r="I618" s="44">
        <v>40</v>
      </c>
      <c r="J618" s="45">
        <v>46</v>
      </c>
      <c r="K618" s="33">
        <f t="shared" ref="K618:K621" si="241">J618*I618</f>
        <v>1840</v>
      </c>
      <c r="L618" s="32">
        <v>0</v>
      </c>
      <c r="M618" s="33"/>
      <c r="N618" s="33">
        <f t="shared" ref="N618:N621" si="242">M618*L618</f>
        <v>0</v>
      </c>
      <c r="O618" s="52">
        <f t="shared" ref="O618:O621" si="243">N618+K618</f>
        <v>1840</v>
      </c>
    </row>
    <row r="619" spans="1:15" s="2" customFormat="1" ht="24" hidden="1" customHeight="1" x14ac:dyDescent="0.2">
      <c r="A619" s="534"/>
      <c r="B619" s="537"/>
      <c r="C619" s="647"/>
      <c r="D619" s="126" t="s">
        <v>5</v>
      </c>
      <c r="E619" s="44">
        <v>1</v>
      </c>
      <c r="F619" s="43" t="s">
        <v>8</v>
      </c>
      <c r="G619" s="43" t="s">
        <v>14</v>
      </c>
      <c r="H619" s="43" t="s">
        <v>23</v>
      </c>
      <c r="I619" s="44">
        <v>40</v>
      </c>
      <c r="J619" s="45">
        <v>46</v>
      </c>
      <c r="K619" s="33">
        <f t="shared" si="241"/>
        <v>1840</v>
      </c>
      <c r="L619" s="32">
        <v>0</v>
      </c>
      <c r="M619" s="33"/>
      <c r="N619" s="33">
        <f t="shared" si="242"/>
        <v>0</v>
      </c>
      <c r="O619" s="52">
        <f t="shared" si="243"/>
        <v>1840</v>
      </c>
    </row>
    <row r="620" spans="1:15" s="2" customFormat="1" ht="24" hidden="1" customHeight="1" x14ac:dyDescent="0.2">
      <c r="A620" s="534"/>
      <c r="B620" s="537"/>
      <c r="C620" s="647"/>
      <c r="D620" s="126" t="s">
        <v>5</v>
      </c>
      <c r="E620" s="44">
        <v>1</v>
      </c>
      <c r="F620" s="43" t="s">
        <v>8</v>
      </c>
      <c r="G620" s="43" t="s">
        <v>14</v>
      </c>
      <c r="H620" s="43" t="s">
        <v>23</v>
      </c>
      <c r="I620" s="44">
        <v>40</v>
      </c>
      <c r="J620" s="45">
        <v>46</v>
      </c>
      <c r="K620" s="33">
        <f t="shared" si="241"/>
        <v>1840</v>
      </c>
      <c r="L620" s="32">
        <v>0</v>
      </c>
      <c r="M620" s="33"/>
      <c r="N620" s="33">
        <f t="shared" si="242"/>
        <v>0</v>
      </c>
      <c r="O620" s="52">
        <f t="shared" si="243"/>
        <v>1840</v>
      </c>
    </row>
    <row r="621" spans="1:15" s="2" customFormat="1" ht="24" hidden="1" customHeight="1" thickBot="1" x14ac:dyDescent="0.25">
      <c r="A621" s="534"/>
      <c r="B621" s="537"/>
      <c r="C621" s="647"/>
      <c r="D621" s="127" t="s">
        <v>5</v>
      </c>
      <c r="E621" s="128">
        <v>1</v>
      </c>
      <c r="F621" s="129" t="s">
        <v>8</v>
      </c>
      <c r="G621" s="129" t="s">
        <v>14</v>
      </c>
      <c r="H621" s="129" t="s">
        <v>23</v>
      </c>
      <c r="I621" s="128">
        <v>40</v>
      </c>
      <c r="J621" s="130">
        <v>46</v>
      </c>
      <c r="K621" s="80">
        <f t="shared" si="241"/>
        <v>1840</v>
      </c>
      <c r="L621" s="79">
        <v>0</v>
      </c>
      <c r="M621" s="80"/>
      <c r="N621" s="80">
        <f t="shared" si="242"/>
        <v>0</v>
      </c>
      <c r="O621" s="81">
        <f t="shared" si="243"/>
        <v>1840</v>
      </c>
    </row>
    <row r="622" spans="1:15" s="2" customFormat="1" ht="24" hidden="1" customHeight="1" thickBot="1" x14ac:dyDescent="0.25">
      <c r="A622" s="534"/>
      <c r="B622" s="537"/>
      <c r="C622" s="647"/>
      <c r="D622" s="649" t="s">
        <v>22</v>
      </c>
      <c r="E622" s="650"/>
      <c r="F622" s="650"/>
      <c r="G622" s="650"/>
      <c r="H622" s="650"/>
      <c r="I622" s="131">
        <f>SUM(I617:I621)</f>
        <v>200</v>
      </c>
      <c r="J622" s="132" t="s">
        <v>43</v>
      </c>
      <c r="K622" s="87" t="s">
        <v>43</v>
      </c>
      <c r="L622" s="86" t="s">
        <v>43</v>
      </c>
      <c r="M622" s="87" t="s">
        <v>43</v>
      </c>
      <c r="N622" s="88" t="s">
        <v>50</v>
      </c>
      <c r="O622" s="89">
        <f>SUM(O617:O621)</f>
        <v>9200</v>
      </c>
    </row>
    <row r="623" spans="1:15" s="2" customFormat="1" ht="24" hidden="1" customHeight="1" x14ac:dyDescent="0.2">
      <c r="A623" s="534"/>
      <c r="B623" s="537"/>
      <c r="C623" s="647"/>
      <c r="D623" s="133" t="s">
        <v>5</v>
      </c>
      <c r="E623" s="137">
        <v>1</v>
      </c>
      <c r="F623" s="135" t="s">
        <v>8</v>
      </c>
      <c r="G623" s="135" t="s">
        <v>15</v>
      </c>
      <c r="H623" s="135" t="s">
        <v>23</v>
      </c>
      <c r="I623" s="137">
        <v>30</v>
      </c>
      <c r="J623" s="136">
        <v>66</v>
      </c>
      <c r="K623" s="84">
        <f>J623*I623</f>
        <v>1980</v>
      </c>
      <c r="L623" s="90">
        <v>0</v>
      </c>
      <c r="M623" s="84"/>
      <c r="N623" s="84">
        <f>M623*L623</f>
        <v>0</v>
      </c>
      <c r="O623" s="85">
        <f>N623+K623</f>
        <v>1980</v>
      </c>
    </row>
    <row r="624" spans="1:15" s="2" customFormat="1" ht="24" hidden="1" customHeight="1" x14ac:dyDescent="0.2">
      <c r="A624" s="534"/>
      <c r="B624" s="537"/>
      <c r="C624" s="647"/>
      <c r="D624" s="126" t="s">
        <v>5</v>
      </c>
      <c r="E624" s="46">
        <v>1</v>
      </c>
      <c r="F624" s="43" t="s">
        <v>8</v>
      </c>
      <c r="G624" s="43" t="s">
        <v>15</v>
      </c>
      <c r="H624" s="43" t="s">
        <v>23</v>
      </c>
      <c r="I624" s="46">
        <v>30</v>
      </c>
      <c r="J624" s="45">
        <v>66</v>
      </c>
      <c r="K624" s="33">
        <f t="shared" ref="K624:K627" si="244">J624*I624</f>
        <v>1980</v>
      </c>
      <c r="L624" s="34">
        <v>0</v>
      </c>
      <c r="M624" s="33"/>
      <c r="N624" s="33">
        <f t="shared" ref="N624:N627" si="245">M624*L624</f>
        <v>0</v>
      </c>
      <c r="O624" s="52">
        <f t="shared" ref="O624:O627" si="246">N624+K624</f>
        <v>1980</v>
      </c>
    </row>
    <row r="625" spans="1:15" s="2" customFormat="1" ht="24" hidden="1" customHeight="1" x14ac:dyDescent="0.2">
      <c r="A625" s="534"/>
      <c r="B625" s="537"/>
      <c r="C625" s="647"/>
      <c r="D625" s="126" t="s">
        <v>5</v>
      </c>
      <c r="E625" s="46">
        <v>1</v>
      </c>
      <c r="F625" s="43" t="s">
        <v>8</v>
      </c>
      <c r="G625" s="43" t="s">
        <v>15</v>
      </c>
      <c r="H625" s="43" t="s">
        <v>23</v>
      </c>
      <c r="I625" s="46">
        <v>30</v>
      </c>
      <c r="J625" s="45">
        <v>66</v>
      </c>
      <c r="K625" s="33">
        <f t="shared" si="244"/>
        <v>1980</v>
      </c>
      <c r="L625" s="34">
        <v>0</v>
      </c>
      <c r="M625" s="33"/>
      <c r="N625" s="33">
        <f t="shared" si="245"/>
        <v>0</v>
      </c>
      <c r="O625" s="52">
        <f t="shared" si="246"/>
        <v>1980</v>
      </c>
    </row>
    <row r="626" spans="1:15" s="2" customFormat="1" ht="24" hidden="1" customHeight="1" x14ac:dyDescent="0.2">
      <c r="A626" s="534"/>
      <c r="B626" s="537"/>
      <c r="C626" s="647"/>
      <c r="D626" s="126" t="s">
        <v>5</v>
      </c>
      <c r="E626" s="46">
        <v>1</v>
      </c>
      <c r="F626" s="43" t="s">
        <v>8</v>
      </c>
      <c r="G626" s="43" t="s">
        <v>15</v>
      </c>
      <c r="H626" s="43" t="s">
        <v>23</v>
      </c>
      <c r="I626" s="46">
        <v>30</v>
      </c>
      <c r="J626" s="45">
        <v>66</v>
      </c>
      <c r="K626" s="33">
        <f t="shared" si="244"/>
        <v>1980</v>
      </c>
      <c r="L626" s="34">
        <v>0</v>
      </c>
      <c r="M626" s="33"/>
      <c r="N626" s="33">
        <f t="shared" si="245"/>
        <v>0</v>
      </c>
      <c r="O626" s="52">
        <f t="shared" si="246"/>
        <v>1980</v>
      </c>
    </row>
    <row r="627" spans="1:15" s="2" customFormat="1" ht="24" hidden="1" customHeight="1" thickBot="1" x14ac:dyDescent="0.25">
      <c r="A627" s="534"/>
      <c r="B627" s="537"/>
      <c r="C627" s="647"/>
      <c r="D627" s="127" t="s">
        <v>5</v>
      </c>
      <c r="E627" s="138">
        <v>1</v>
      </c>
      <c r="F627" s="129" t="s">
        <v>8</v>
      </c>
      <c r="G627" s="129" t="s">
        <v>15</v>
      </c>
      <c r="H627" s="129" t="s">
        <v>23</v>
      </c>
      <c r="I627" s="138">
        <v>30</v>
      </c>
      <c r="J627" s="130">
        <v>66</v>
      </c>
      <c r="K627" s="80">
        <f t="shared" si="244"/>
        <v>1980</v>
      </c>
      <c r="L627" s="91">
        <v>0</v>
      </c>
      <c r="M627" s="80"/>
      <c r="N627" s="80">
        <f t="shared" si="245"/>
        <v>0</v>
      </c>
      <c r="O627" s="81">
        <f t="shared" si="246"/>
        <v>1980</v>
      </c>
    </row>
    <row r="628" spans="1:15" s="2" customFormat="1" ht="24" hidden="1" customHeight="1" thickBot="1" x14ac:dyDescent="0.25">
      <c r="A628" s="534"/>
      <c r="B628" s="537"/>
      <c r="C628" s="647"/>
      <c r="D628" s="649" t="s">
        <v>33</v>
      </c>
      <c r="E628" s="650"/>
      <c r="F628" s="650"/>
      <c r="G628" s="650"/>
      <c r="H628" s="650"/>
      <c r="I628" s="131">
        <f>SUM(I623:I627)</f>
        <v>150</v>
      </c>
      <c r="J628" s="132" t="s">
        <v>43</v>
      </c>
      <c r="K628" s="87" t="s">
        <v>43</v>
      </c>
      <c r="L628" s="86" t="s">
        <v>43</v>
      </c>
      <c r="M628" s="87" t="s">
        <v>43</v>
      </c>
      <c r="N628" s="88" t="s">
        <v>50</v>
      </c>
      <c r="O628" s="89">
        <f>SUM(O623:O627)</f>
        <v>9900</v>
      </c>
    </row>
    <row r="629" spans="1:15" s="2" customFormat="1" ht="24" hidden="1" customHeight="1" x14ac:dyDescent="0.2">
      <c r="A629" s="534"/>
      <c r="B629" s="537"/>
      <c r="C629" s="647"/>
      <c r="D629" s="133" t="s">
        <v>5</v>
      </c>
      <c r="E629" s="137">
        <v>1</v>
      </c>
      <c r="F629" s="135" t="s">
        <v>8</v>
      </c>
      <c r="G629" s="135" t="s">
        <v>15</v>
      </c>
      <c r="H629" s="135" t="s">
        <v>23</v>
      </c>
      <c r="I629" s="137">
        <v>50</v>
      </c>
      <c r="J629" s="136">
        <v>66</v>
      </c>
      <c r="K629" s="84">
        <f>J629*I629</f>
        <v>3300</v>
      </c>
      <c r="L629" s="90">
        <v>0</v>
      </c>
      <c r="M629" s="84"/>
      <c r="N629" s="84">
        <f>M629*L629</f>
        <v>0</v>
      </c>
      <c r="O629" s="85">
        <f>N629+K629</f>
        <v>3300</v>
      </c>
    </row>
    <row r="630" spans="1:15" s="2" customFormat="1" ht="24" hidden="1" customHeight="1" x14ac:dyDescent="0.2">
      <c r="A630" s="534"/>
      <c r="B630" s="537"/>
      <c r="C630" s="647"/>
      <c r="D630" s="126" t="s">
        <v>5</v>
      </c>
      <c r="E630" s="46">
        <v>1</v>
      </c>
      <c r="F630" s="43" t="s">
        <v>8</v>
      </c>
      <c r="G630" s="43" t="s">
        <v>15</v>
      </c>
      <c r="H630" s="43" t="s">
        <v>23</v>
      </c>
      <c r="I630" s="46">
        <v>50</v>
      </c>
      <c r="J630" s="45">
        <v>66</v>
      </c>
      <c r="K630" s="33">
        <f t="shared" ref="K630:K633" si="247">J630*I630</f>
        <v>3300</v>
      </c>
      <c r="L630" s="34">
        <v>0</v>
      </c>
      <c r="M630" s="33"/>
      <c r="N630" s="33">
        <f t="shared" ref="N630:N633" si="248">M630*L630</f>
        <v>0</v>
      </c>
      <c r="O630" s="52">
        <f t="shared" ref="O630:O633" si="249">N630+K630</f>
        <v>3300</v>
      </c>
    </row>
    <row r="631" spans="1:15" s="2" customFormat="1" ht="24" hidden="1" customHeight="1" x14ac:dyDescent="0.2">
      <c r="A631" s="534"/>
      <c r="B631" s="537"/>
      <c r="C631" s="647"/>
      <c r="D631" s="126" t="s">
        <v>5</v>
      </c>
      <c r="E631" s="46">
        <v>1</v>
      </c>
      <c r="F631" s="43" t="s">
        <v>8</v>
      </c>
      <c r="G631" s="43" t="s">
        <v>15</v>
      </c>
      <c r="H631" s="43" t="s">
        <v>23</v>
      </c>
      <c r="I631" s="46">
        <v>50</v>
      </c>
      <c r="J631" s="45">
        <v>66</v>
      </c>
      <c r="K631" s="33">
        <f t="shared" si="247"/>
        <v>3300</v>
      </c>
      <c r="L631" s="34">
        <v>0</v>
      </c>
      <c r="M631" s="33"/>
      <c r="N631" s="33">
        <f t="shared" si="248"/>
        <v>0</v>
      </c>
      <c r="O631" s="52">
        <f t="shared" si="249"/>
        <v>3300</v>
      </c>
    </row>
    <row r="632" spans="1:15" s="2" customFormat="1" ht="24" hidden="1" customHeight="1" x14ac:dyDescent="0.2">
      <c r="A632" s="534"/>
      <c r="B632" s="537"/>
      <c r="C632" s="647"/>
      <c r="D632" s="126" t="s">
        <v>5</v>
      </c>
      <c r="E632" s="46">
        <v>1</v>
      </c>
      <c r="F632" s="43" t="s">
        <v>8</v>
      </c>
      <c r="G632" s="43" t="s">
        <v>15</v>
      </c>
      <c r="H632" s="43" t="s">
        <v>23</v>
      </c>
      <c r="I632" s="46">
        <v>50</v>
      </c>
      <c r="J632" s="45">
        <v>66</v>
      </c>
      <c r="K632" s="33">
        <f t="shared" si="247"/>
        <v>3300</v>
      </c>
      <c r="L632" s="34">
        <v>0</v>
      </c>
      <c r="M632" s="33"/>
      <c r="N632" s="33">
        <f t="shared" si="248"/>
        <v>0</v>
      </c>
      <c r="O632" s="52">
        <f t="shared" si="249"/>
        <v>3300</v>
      </c>
    </row>
    <row r="633" spans="1:15" s="2" customFormat="1" ht="24" hidden="1" customHeight="1" thickBot="1" x14ac:dyDescent="0.25">
      <c r="A633" s="534"/>
      <c r="B633" s="537"/>
      <c r="C633" s="647"/>
      <c r="D633" s="127" t="s">
        <v>5</v>
      </c>
      <c r="E633" s="138">
        <v>1</v>
      </c>
      <c r="F633" s="129" t="s">
        <v>8</v>
      </c>
      <c r="G633" s="129" t="s">
        <v>15</v>
      </c>
      <c r="H633" s="129" t="s">
        <v>23</v>
      </c>
      <c r="I633" s="138">
        <v>50</v>
      </c>
      <c r="J633" s="130">
        <v>66</v>
      </c>
      <c r="K633" s="80">
        <f t="shared" si="247"/>
        <v>3300</v>
      </c>
      <c r="L633" s="91">
        <v>0</v>
      </c>
      <c r="M633" s="80"/>
      <c r="N633" s="80">
        <f t="shared" si="248"/>
        <v>0</v>
      </c>
      <c r="O633" s="81">
        <f t="shared" si="249"/>
        <v>3300</v>
      </c>
    </row>
    <row r="634" spans="1:15" s="2" customFormat="1" ht="24" hidden="1" customHeight="1" thickBot="1" x14ac:dyDescent="0.25">
      <c r="A634" s="534"/>
      <c r="B634" s="537"/>
      <c r="C634" s="648"/>
      <c r="D634" s="649" t="s">
        <v>33</v>
      </c>
      <c r="E634" s="650"/>
      <c r="F634" s="650"/>
      <c r="G634" s="650"/>
      <c r="H634" s="650"/>
      <c r="I634" s="131">
        <f>SUM(I629:I633)</f>
        <v>250</v>
      </c>
      <c r="J634" s="132" t="s">
        <v>43</v>
      </c>
      <c r="K634" s="87" t="s">
        <v>43</v>
      </c>
      <c r="L634" s="86" t="s">
        <v>43</v>
      </c>
      <c r="M634" s="87" t="s">
        <v>43</v>
      </c>
      <c r="N634" s="88" t="s">
        <v>50</v>
      </c>
      <c r="O634" s="89">
        <f>SUM(O629:O633)</f>
        <v>16500</v>
      </c>
    </row>
    <row r="635" spans="1:15" s="2" customFormat="1" ht="24" hidden="1" customHeight="1" x14ac:dyDescent="0.2">
      <c r="A635" s="534"/>
      <c r="B635" s="537">
        <v>3</v>
      </c>
      <c r="C635" s="646" t="s">
        <v>52</v>
      </c>
      <c r="D635" s="133" t="s">
        <v>5</v>
      </c>
      <c r="E635" s="134">
        <v>1</v>
      </c>
      <c r="F635" s="135" t="s">
        <v>8</v>
      </c>
      <c r="G635" s="135" t="s">
        <v>13</v>
      </c>
      <c r="H635" s="135" t="s">
        <v>24</v>
      </c>
      <c r="I635" s="134">
        <v>20</v>
      </c>
      <c r="J635" s="136">
        <v>77</v>
      </c>
      <c r="K635" s="84">
        <f>J635*I635</f>
        <v>1540</v>
      </c>
      <c r="L635" s="83">
        <v>200</v>
      </c>
      <c r="M635" s="84">
        <v>2</v>
      </c>
      <c r="N635" s="84">
        <f>M635*L635</f>
        <v>400</v>
      </c>
      <c r="O635" s="85">
        <f>N635+K635</f>
        <v>1940</v>
      </c>
    </row>
    <row r="636" spans="1:15" s="2" customFormat="1" ht="24" hidden="1" customHeight="1" x14ac:dyDescent="0.2">
      <c r="A636" s="534"/>
      <c r="B636" s="537"/>
      <c r="C636" s="647"/>
      <c r="D636" s="126" t="s">
        <v>5</v>
      </c>
      <c r="E636" s="44">
        <v>1</v>
      </c>
      <c r="F636" s="43" t="s">
        <v>8</v>
      </c>
      <c r="G636" s="43" t="s">
        <v>13</v>
      </c>
      <c r="H636" s="43" t="s">
        <v>24</v>
      </c>
      <c r="I636" s="44">
        <v>20</v>
      </c>
      <c r="J636" s="45">
        <v>77</v>
      </c>
      <c r="K636" s="33">
        <f t="shared" ref="K636:K637" si="250">J636*I636</f>
        <v>1540</v>
      </c>
      <c r="L636" s="32">
        <v>200</v>
      </c>
      <c r="M636" s="33">
        <v>2</v>
      </c>
      <c r="N636" s="33">
        <f t="shared" ref="N636:N637" si="251">M636*L636</f>
        <v>400</v>
      </c>
      <c r="O636" s="52">
        <f t="shared" ref="O636:O637" si="252">N636+K636</f>
        <v>1940</v>
      </c>
    </row>
    <row r="637" spans="1:15" s="2" customFormat="1" ht="24" hidden="1" customHeight="1" thickBot="1" x14ac:dyDescent="0.25">
      <c r="A637" s="534"/>
      <c r="B637" s="537"/>
      <c r="C637" s="647"/>
      <c r="D637" s="127" t="s">
        <v>5</v>
      </c>
      <c r="E637" s="128">
        <v>1</v>
      </c>
      <c r="F637" s="129" t="s">
        <v>8</v>
      </c>
      <c r="G637" s="129" t="s">
        <v>13</v>
      </c>
      <c r="H637" s="129" t="s">
        <v>24</v>
      </c>
      <c r="I637" s="128">
        <v>20</v>
      </c>
      <c r="J637" s="130">
        <v>77</v>
      </c>
      <c r="K637" s="80">
        <f t="shared" si="250"/>
        <v>1540</v>
      </c>
      <c r="L637" s="79">
        <v>200</v>
      </c>
      <c r="M637" s="80">
        <v>2</v>
      </c>
      <c r="N637" s="80">
        <f t="shared" si="251"/>
        <v>400</v>
      </c>
      <c r="O637" s="81">
        <f t="shared" si="252"/>
        <v>1940</v>
      </c>
    </row>
    <row r="638" spans="1:15" s="2" customFormat="1" ht="24" hidden="1" customHeight="1" thickBot="1" x14ac:dyDescent="0.25">
      <c r="A638" s="534"/>
      <c r="B638" s="537"/>
      <c r="C638" s="647"/>
      <c r="D638" s="649" t="s">
        <v>36</v>
      </c>
      <c r="E638" s="650"/>
      <c r="F638" s="650"/>
      <c r="G638" s="650"/>
      <c r="H638" s="650"/>
      <c r="I638" s="131">
        <f>SUM(I635:I637)</f>
        <v>60</v>
      </c>
      <c r="J638" s="132" t="s">
        <v>43</v>
      </c>
      <c r="K638" s="87" t="s">
        <v>43</v>
      </c>
      <c r="L638" s="86" t="s">
        <v>43</v>
      </c>
      <c r="M638" s="87" t="s">
        <v>43</v>
      </c>
      <c r="N638" s="88" t="s">
        <v>50</v>
      </c>
      <c r="O638" s="89">
        <f>SUM(O635:O637)</f>
        <v>5820</v>
      </c>
    </row>
    <row r="639" spans="1:15" s="2" customFormat="1" ht="24" hidden="1" customHeight="1" x14ac:dyDescent="0.2">
      <c r="A639" s="534"/>
      <c r="B639" s="537"/>
      <c r="C639" s="647"/>
      <c r="D639" s="133" t="s">
        <v>5</v>
      </c>
      <c r="E639" s="134">
        <v>1</v>
      </c>
      <c r="F639" s="135" t="s">
        <v>8</v>
      </c>
      <c r="G639" s="135" t="s">
        <v>14</v>
      </c>
      <c r="H639" s="135" t="s">
        <v>23</v>
      </c>
      <c r="I639" s="134">
        <v>40</v>
      </c>
      <c r="J639" s="136">
        <v>77</v>
      </c>
      <c r="K639" s="84">
        <f>J639*I639</f>
        <v>3080</v>
      </c>
      <c r="L639" s="83">
        <v>200</v>
      </c>
      <c r="M639" s="84">
        <v>2</v>
      </c>
      <c r="N639" s="84">
        <f>M639*L639</f>
        <v>400</v>
      </c>
      <c r="O639" s="85">
        <f>N639+K639</f>
        <v>3480</v>
      </c>
    </row>
    <row r="640" spans="1:15" s="2" customFormat="1" ht="24" hidden="1" customHeight="1" x14ac:dyDescent="0.2">
      <c r="A640" s="534"/>
      <c r="B640" s="537"/>
      <c r="C640" s="647"/>
      <c r="D640" s="126" t="s">
        <v>5</v>
      </c>
      <c r="E640" s="44">
        <v>1</v>
      </c>
      <c r="F640" s="43" t="s">
        <v>8</v>
      </c>
      <c r="G640" s="43" t="s">
        <v>14</v>
      </c>
      <c r="H640" s="43" t="s">
        <v>23</v>
      </c>
      <c r="I640" s="44">
        <v>40</v>
      </c>
      <c r="J640" s="45">
        <v>77</v>
      </c>
      <c r="K640" s="33">
        <f t="shared" ref="K640:K641" si="253">J640*I640</f>
        <v>3080</v>
      </c>
      <c r="L640" s="32">
        <v>200</v>
      </c>
      <c r="M640" s="33">
        <v>2</v>
      </c>
      <c r="N640" s="33">
        <f t="shared" ref="N640:N641" si="254">M640*L640</f>
        <v>400</v>
      </c>
      <c r="O640" s="52">
        <f t="shared" ref="O640:O641" si="255">N640+K640</f>
        <v>3480</v>
      </c>
    </row>
    <row r="641" spans="1:15" s="2" customFormat="1" ht="24" hidden="1" customHeight="1" thickBot="1" x14ac:dyDescent="0.25">
      <c r="A641" s="534"/>
      <c r="B641" s="537"/>
      <c r="C641" s="647"/>
      <c r="D641" s="127" t="s">
        <v>5</v>
      </c>
      <c r="E641" s="128">
        <v>1</v>
      </c>
      <c r="F641" s="129" t="s">
        <v>8</v>
      </c>
      <c r="G641" s="129" t="s">
        <v>14</v>
      </c>
      <c r="H641" s="129" t="s">
        <v>23</v>
      </c>
      <c r="I641" s="128">
        <v>40</v>
      </c>
      <c r="J641" s="130">
        <v>77</v>
      </c>
      <c r="K641" s="80">
        <f t="shared" si="253"/>
        <v>3080</v>
      </c>
      <c r="L641" s="79">
        <v>200</v>
      </c>
      <c r="M641" s="80">
        <v>2</v>
      </c>
      <c r="N641" s="80">
        <f t="shared" si="254"/>
        <v>400</v>
      </c>
      <c r="O641" s="81">
        <f t="shared" si="255"/>
        <v>3480</v>
      </c>
    </row>
    <row r="642" spans="1:15" s="2" customFormat="1" ht="24" hidden="1" customHeight="1" thickBot="1" x14ac:dyDescent="0.25">
      <c r="A642" s="534"/>
      <c r="B642" s="537"/>
      <c r="C642" s="647"/>
      <c r="D642" s="649" t="s">
        <v>22</v>
      </c>
      <c r="E642" s="650"/>
      <c r="F642" s="650"/>
      <c r="G642" s="650"/>
      <c r="H642" s="650"/>
      <c r="I642" s="131">
        <f>SUM(I639:I641)</f>
        <v>120</v>
      </c>
      <c r="J642" s="132" t="s">
        <v>43</v>
      </c>
      <c r="K642" s="87" t="s">
        <v>43</v>
      </c>
      <c r="L642" s="86" t="s">
        <v>43</v>
      </c>
      <c r="M642" s="87" t="s">
        <v>43</v>
      </c>
      <c r="N642" s="88" t="s">
        <v>50</v>
      </c>
      <c r="O642" s="89">
        <f>SUM(O639:O641)</f>
        <v>10440</v>
      </c>
    </row>
    <row r="643" spans="1:15" s="2" customFormat="1" ht="24" hidden="1" customHeight="1" x14ac:dyDescent="0.2">
      <c r="A643" s="534"/>
      <c r="B643" s="537"/>
      <c r="C643" s="647"/>
      <c r="D643" s="133" t="s">
        <v>5</v>
      </c>
      <c r="E643" s="134">
        <v>1</v>
      </c>
      <c r="F643" s="135" t="s">
        <v>8</v>
      </c>
      <c r="G643" s="135" t="s">
        <v>14</v>
      </c>
      <c r="H643" s="135" t="s">
        <v>23</v>
      </c>
      <c r="I643" s="134">
        <v>20</v>
      </c>
      <c r="J643" s="136">
        <v>77</v>
      </c>
      <c r="K643" s="84">
        <f>J643*I643</f>
        <v>1540</v>
      </c>
      <c r="L643" s="83">
        <v>200</v>
      </c>
      <c r="M643" s="84">
        <v>2</v>
      </c>
      <c r="N643" s="84">
        <f>M643*L643</f>
        <v>400</v>
      </c>
      <c r="O643" s="85">
        <f>N643+K643</f>
        <v>1940</v>
      </c>
    </row>
    <row r="644" spans="1:15" s="2" customFormat="1" ht="24" hidden="1" customHeight="1" x14ac:dyDescent="0.2">
      <c r="A644" s="534"/>
      <c r="B644" s="537"/>
      <c r="C644" s="647"/>
      <c r="D644" s="126" t="s">
        <v>5</v>
      </c>
      <c r="E644" s="44">
        <v>1</v>
      </c>
      <c r="F644" s="43" t="s">
        <v>8</v>
      </c>
      <c r="G644" s="43" t="s">
        <v>14</v>
      </c>
      <c r="H644" s="43" t="s">
        <v>23</v>
      </c>
      <c r="I644" s="44">
        <v>20</v>
      </c>
      <c r="J644" s="45">
        <v>77</v>
      </c>
      <c r="K644" s="33">
        <f t="shared" ref="K644:K647" si="256">J644*I644</f>
        <v>1540</v>
      </c>
      <c r="L644" s="32">
        <v>200</v>
      </c>
      <c r="M644" s="33">
        <v>2</v>
      </c>
      <c r="N644" s="33">
        <f t="shared" ref="N644:N647" si="257">M644*L644</f>
        <v>400</v>
      </c>
      <c r="O644" s="52">
        <f t="shared" ref="O644:O647" si="258">N644+K644</f>
        <v>1940</v>
      </c>
    </row>
    <row r="645" spans="1:15" s="2" customFormat="1" ht="24" hidden="1" customHeight="1" x14ac:dyDescent="0.2">
      <c r="A645" s="534"/>
      <c r="B645" s="537"/>
      <c r="C645" s="647"/>
      <c r="D645" s="126" t="s">
        <v>5</v>
      </c>
      <c r="E645" s="44">
        <v>1</v>
      </c>
      <c r="F645" s="43" t="s">
        <v>8</v>
      </c>
      <c r="G645" s="43" t="s">
        <v>14</v>
      </c>
      <c r="H645" s="43" t="s">
        <v>23</v>
      </c>
      <c r="I645" s="44">
        <v>20</v>
      </c>
      <c r="J645" s="45">
        <v>77</v>
      </c>
      <c r="K645" s="33">
        <f t="shared" si="256"/>
        <v>1540</v>
      </c>
      <c r="L645" s="32">
        <v>200</v>
      </c>
      <c r="M645" s="33">
        <v>2</v>
      </c>
      <c r="N645" s="33">
        <f t="shared" si="257"/>
        <v>400</v>
      </c>
      <c r="O645" s="52">
        <f t="shared" si="258"/>
        <v>1940</v>
      </c>
    </row>
    <row r="646" spans="1:15" s="2" customFormat="1" ht="24" hidden="1" customHeight="1" x14ac:dyDescent="0.2">
      <c r="A646" s="534"/>
      <c r="B646" s="537"/>
      <c r="C646" s="647"/>
      <c r="D646" s="126" t="s">
        <v>5</v>
      </c>
      <c r="E646" s="44">
        <v>1</v>
      </c>
      <c r="F646" s="43" t="s">
        <v>8</v>
      </c>
      <c r="G646" s="43" t="s">
        <v>14</v>
      </c>
      <c r="H646" s="43" t="s">
        <v>23</v>
      </c>
      <c r="I646" s="44">
        <v>20</v>
      </c>
      <c r="J646" s="45">
        <v>77</v>
      </c>
      <c r="K646" s="33">
        <f t="shared" si="256"/>
        <v>1540</v>
      </c>
      <c r="L646" s="32">
        <v>200</v>
      </c>
      <c r="M646" s="33">
        <v>2</v>
      </c>
      <c r="N646" s="33">
        <f t="shared" si="257"/>
        <v>400</v>
      </c>
      <c r="O646" s="52">
        <f t="shared" si="258"/>
        <v>1940</v>
      </c>
    </row>
    <row r="647" spans="1:15" s="2" customFormat="1" ht="24" hidden="1" customHeight="1" thickBot="1" x14ac:dyDescent="0.25">
      <c r="A647" s="534"/>
      <c r="B647" s="537"/>
      <c r="C647" s="647"/>
      <c r="D647" s="127" t="s">
        <v>5</v>
      </c>
      <c r="E647" s="128">
        <v>1</v>
      </c>
      <c r="F647" s="129" t="s">
        <v>8</v>
      </c>
      <c r="G647" s="129" t="s">
        <v>14</v>
      </c>
      <c r="H647" s="129" t="s">
        <v>23</v>
      </c>
      <c r="I647" s="128">
        <v>20</v>
      </c>
      <c r="J647" s="130">
        <v>77</v>
      </c>
      <c r="K647" s="80">
        <f t="shared" si="256"/>
        <v>1540</v>
      </c>
      <c r="L647" s="79">
        <v>200</v>
      </c>
      <c r="M647" s="80">
        <v>2</v>
      </c>
      <c r="N647" s="80">
        <f t="shared" si="257"/>
        <v>400</v>
      </c>
      <c r="O647" s="81">
        <f t="shared" si="258"/>
        <v>1940</v>
      </c>
    </row>
    <row r="648" spans="1:15" s="2" customFormat="1" ht="24" hidden="1" customHeight="1" thickBot="1" x14ac:dyDescent="0.25">
      <c r="A648" s="534"/>
      <c r="B648" s="537"/>
      <c r="C648" s="647"/>
      <c r="D648" s="649" t="s">
        <v>22</v>
      </c>
      <c r="E648" s="650"/>
      <c r="F648" s="650"/>
      <c r="G648" s="650"/>
      <c r="H648" s="650"/>
      <c r="I648" s="131">
        <f>SUM(I645:I647)</f>
        <v>60</v>
      </c>
      <c r="J648" s="132" t="s">
        <v>43</v>
      </c>
      <c r="K648" s="87" t="s">
        <v>43</v>
      </c>
      <c r="L648" s="86" t="s">
        <v>43</v>
      </c>
      <c r="M648" s="87" t="s">
        <v>43</v>
      </c>
      <c r="N648" s="88" t="s">
        <v>50</v>
      </c>
      <c r="O648" s="89">
        <f>SUM(O643:O647)</f>
        <v>9700</v>
      </c>
    </row>
    <row r="649" spans="1:15" s="2" customFormat="1" ht="24" hidden="1" customHeight="1" x14ac:dyDescent="0.2">
      <c r="A649" s="534"/>
      <c r="B649" s="537"/>
      <c r="C649" s="647"/>
      <c r="D649" s="133" t="s">
        <v>5</v>
      </c>
      <c r="E649" s="134">
        <v>1</v>
      </c>
      <c r="F649" s="135" t="s">
        <v>8</v>
      </c>
      <c r="G649" s="135" t="s">
        <v>14</v>
      </c>
      <c r="H649" s="135" t="s">
        <v>23</v>
      </c>
      <c r="I649" s="134">
        <v>40</v>
      </c>
      <c r="J649" s="136">
        <v>77</v>
      </c>
      <c r="K649" s="84">
        <f>J649*I649</f>
        <v>3080</v>
      </c>
      <c r="L649" s="83">
        <v>200</v>
      </c>
      <c r="M649" s="84">
        <v>2</v>
      </c>
      <c r="N649" s="84">
        <f>M649*L649</f>
        <v>400</v>
      </c>
      <c r="O649" s="85">
        <f>N649+K649</f>
        <v>3480</v>
      </c>
    </row>
    <row r="650" spans="1:15" s="2" customFormat="1" ht="24" hidden="1" customHeight="1" x14ac:dyDescent="0.2">
      <c r="A650" s="534"/>
      <c r="B650" s="537"/>
      <c r="C650" s="647"/>
      <c r="D650" s="126" t="s">
        <v>5</v>
      </c>
      <c r="E650" s="44">
        <v>1</v>
      </c>
      <c r="F650" s="43" t="s">
        <v>8</v>
      </c>
      <c r="G650" s="43" t="s">
        <v>14</v>
      </c>
      <c r="H650" s="43" t="s">
        <v>23</v>
      </c>
      <c r="I650" s="44">
        <v>40</v>
      </c>
      <c r="J650" s="45">
        <v>77</v>
      </c>
      <c r="K650" s="33">
        <f t="shared" ref="K650:K653" si="259">J650*I650</f>
        <v>3080</v>
      </c>
      <c r="L650" s="32">
        <v>200</v>
      </c>
      <c r="M650" s="33">
        <v>2</v>
      </c>
      <c r="N650" s="33">
        <f t="shared" ref="N650:N653" si="260">M650*L650</f>
        <v>400</v>
      </c>
      <c r="O650" s="52">
        <f t="shared" ref="O650:O653" si="261">N650+K650</f>
        <v>3480</v>
      </c>
    </row>
    <row r="651" spans="1:15" s="2" customFormat="1" ht="24" hidden="1" customHeight="1" x14ac:dyDescent="0.2">
      <c r="A651" s="534"/>
      <c r="B651" s="537"/>
      <c r="C651" s="647"/>
      <c r="D651" s="126" t="s">
        <v>5</v>
      </c>
      <c r="E651" s="44">
        <v>1</v>
      </c>
      <c r="F651" s="43" t="s">
        <v>8</v>
      </c>
      <c r="G651" s="43" t="s">
        <v>14</v>
      </c>
      <c r="H651" s="43" t="s">
        <v>23</v>
      </c>
      <c r="I651" s="44">
        <v>40</v>
      </c>
      <c r="J651" s="45">
        <v>77</v>
      </c>
      <c r="K651" s="33">
        <f t="shared" si="259"/>
        <v>3080</v>
      </c>
      <c r="L651" s="32">
        <v>200</v>
      </c>
      <c r="M651" s="33">
        <v>2</v>
      </c>
      <c r="N651" s="33">
        <f t="shared" si="260"/>
        <v>400</v>
      </c>
      <c r="O651" s="52">
        <f t="shared" si="261"/>
        <v>3480</v>
      </c>
    </row>
    <row r="652" spans="1:15" s="2" customFormat="1" ht="24" hidden="1" customHeight="1" x14ac:dyDescent="0.2">
      <c r="A652" s="534"/>
      <c r="B652" s="537"/>
      <c r="C652" s="647"/>
      <c r="D652" s="126" t="s">
        <v>5</v>
      </c>
      <c r="E652" s="44">
        <v>1</v>
      </c>
      <c r="F652" s="43" t="s">
        <v>8</v>
      </c>
      <c r="G652" s="43" t="s">
        <v>14</v>
      </c>
      <c r="H652" s="43" t="s">
        <v>23</v>
      </c>
      <c r="I652" s="44">
        <v>40</v>
      </c>
      <c r="J652" s="45">
        <v>77</v>
      </c>
      <c r="K652" s="33">
        <f t="shared" si="259"/>
        <v>3080</v>
      </c>
      <c r="L652" s="32">
        <v>200</v>
      </c>
      <c r="M652" s="33">
        <v>2</v>
      </c>
      <c r="N652" s="33">
        <f t="shared" si="260"/>
        <v>400</v>
      </c>
      <c r="O652" s="52">
        <f t="shared" si="261"/>
        <v>3480</v>
      </c>
    </row>
    <row r="653" spans="1:15" s="2" customFormat="1" ht="24" hidden="1" customHeight="1" thickBot="1" x14ac:dyDescent="0.25">
      <c r="A653" s="534"/>
      <c r="B653" s="537"/>
      <c r="C653" s="647"/>
      <c r="D653" s="127" t="s">
        <v>5</v>
      </c>
      <c r="E653" s="128">
        <v>1</v>
      </c>
      <c r="F653" s="129" t="s">
        <v>8</v>
      </c>
      <c r="G653" s="129" t="s">
        <v>14</v>
      </c>
      <c r="H653" s="129" t="s">
        <v>23</v>
      </c>
      <c r="I653" s="128">
        <v>40</v>
      </c>
      <c r="J653" s="130">
        <v>77</v>
      </c>
      <c r="K653" s="80">
        <f t="shared" si="259"/>
        <v>3080</v>
      </c>
      <c r="L653" s="79">
        <v>200</v>
      </c>
      <c r="M653" s="80">
        <v>2</v>
      </c>
      <c r="N653" s="80">
        <f t="shared" si="260"/>
        <v>400</v>
      </c>
      <c r="O653" s="81">
        <f t="shared" si="261"/>
        <v>3480</v>
      </c>
    </row>
    <row r="654" spans="1:15" s="2" customFormat="1" ht="24" hidden="1" customHeight="1" thickBot="1" x14ac:dyDescent="0.25">
      <c r="A654" s="534"/>
      <c r="B654" s="537"/>
      <c r="C654" s="647"/>
      <c r="D654" s="649" t="s">
        <v>22</v>
      </c>
      <c r="E654" s="650"/>
      <c r="F654" s="650"/>
      <c r="G654" s="650"/>
      <c r="H654" s="650"/>
      <c r="I654" s="131">
        <f>SUM(I649:I653)</f>
        <v>200</v>
      </c>
      <c r="J654" s="132" t="s">
        <v>43</v>
      </c>
      <c r="K654" s="87" t="s">
        <v>43</v>
      </c>
      <c r="L654" s="86" t="s">
        <v>43</v>
      </c>
      <c r="M654" s="87" t="s">
        <v>43</v>
      </c>
      <c r="N654" s="88" t="s">
        <v>50</v>
      </c>
      <c r="O654" s="89">
        <f>SUM(O649:O653)</f>
        <v>17400</v>
      </c>
    </row>
    <row r="655" spans="1:15" s="2" customFormat="1" ht="24" hidden="1" customHeight="1" x14ac:dyDescent="0.2">
      <c r="A655" s="534"/>
      <c r="B655" s="537"/>
      <c r="C655" s="647"/>
      <c r="D655" s="133" t="s">
        <v>5</v>
      </c>
      <c r="E655" s="137">
        <v>1</v>
      </c>
      <c r="F655" s="135" t="s">
        <v>8</v>
      </c>
      <c r="G655" s="135" t="s">
        <v>15</v>
      </c>
      <c r="H655" s="135" t="s">
        <v>23</v>
      </c>
      <c r="I655" s="137">
        <v>30</v>
      </c>
      <c r="J655" s="136">
        <v>97</v>
      </c>
      <c r="K655" s="84">
        <f>J655*I655</f>
        <v>2910</v>
      </c>
      <c r="L655" s="90">
        <v>200</v>
      </c>
      <c r="M655" s="84">
        <v>2</v>
      </c>
      <c r="N655" s="84">
        <f>M655*L655</f>
        <v>400</v>
      </c>
      <c r="O655" s="85">
        <f>N655+K655</f>
        <v>3310</v>
      </c>
    </row>
    <row r="656" spans="1:15" s="2" customFormat="1" ht="24" hidden="1" customHeight="1" x14ac:dyDescent="0.2">
      <c r="A656" s="534"/>
      <c r="B656" s="537"/>
      <c r="C656" s="647"/>
      <c r="D656" s="126" t="s">
        <v>5</v>
      </c>
      <c r="E656" s="46">
        <v>1</v>
      </c>
      <c r="F656" s="43" t="s">
        <v>8</v>
      </c>
      <c r="G656" s="43" t="s">
        <v>15</v>
      </c>
      <c r="H656" s="43" t="s">
        <v>23</v>
      </c>
      <c r="I656" s="46">
        <v>30</v>
      </c>
      <c r="J656" s="45">
        <v>97</v>
      </c>
      <c r="K656" s="33">
        <f t="shared" ref="K656:K659" si="262">J656*I656</f>
        <v>2910</v>
      </c>
      <c r="L656" s="34">
        <v>200</v>
      </c>
      <c r="M656" s="33">
        <v>2</v>
      </c>
      <c r="N656" s="33">
        <f t="shared" ref="N656:N659" si="263">M656*L656</f>
        <v>400</v>
      </c>
      <c r="O656" s="52">
        <f t="shared" ref="O656:O659" si="264">N656+K656</f>
        <v>3310</v>
      </c>
    </row>
    <row r="657" spans="1:15" s="2" customFormat="1" ht="24" hidden="1" customHeight="1" x14ac:dyDescent="0.2">
      <c r="A657" s="534"/>
      <c r="B657" s="537"/>
      <c r="C657" s="647"/>
      <c r="D657" s="126" t="s">
        <v>5</v>
      </c>
      <c r="E657" s="46">
        <v>1</v>
      </c>
      <c r="F657" s="43" t="s">
        <v>8</v>
      </c>
      <c r="G657" s="43" t="s">
        <v>15</v>
      </c>
      <c r="H657" s="43" t="s">
        <v>23</v>
      </c>
      <c r="I657" s="46">
        <v>30</v>
      </c>
      <c r="J657" s="45">
        <v>97</v>
      </c>
      <c r="K657" s="33">
        <f t="shared" si="262"/>
        <v>2910</v>
      </c>
      <c r="L657" s="34">
        <v>200</v>
      </c>
      <c r="M657" s="33">
        <v>2</v>
      </c>
      <c r="N657" s="33">
        <f t="shared" si="263"/>
        <v>400</v>
      </c>
      <c r="O657" s="52">
        <f t="shared" si="264"/>
        <v>3310</v>
      </c>
    </row>
    <row r="658" spans="1:15" s="2" customFormat="1" ht="24" hidden="1" customHeight="1" x14ac:dyDescent="0.2">
      <c r="A658" s="534"/>
      <c r="B658" s="537"/>
      <c r="C658" s="647"/>
      <c r="D658" s="126" t="s">
        <v>5</v>
      </c>
      <c r="E658" s="46">
        <v>1</v>
      </c>
      <c r="F658" s="43" t="s">
        <v>8</v>
      </c>
      <c r="G658" s="43" t="s">
        <v>15</v>
      </c>
      <c r="H658" s="43" t="s">
        <v>23</v>
      </c>
      <c r="I658" s="46">
        <v>30</v>
      </c>
      <c r="J658" s="45">
        <v>97</v>
      </c>
      <c r="K658" s="33">
        <f t="shared" si="262"/>
        <v>2910</v>
      </c>
      <c r="L658" s="34">
        <v>200</v>
      </c>
      <c r="M658" s="33">
        <v>2</v>
      </c>
      <c r="N658" s="33">
        <f t="shared" si="263"/>
        <v>400</v>
      </c>
      <c r="O658" s="52">
        <f t="shared" si="264"/>
        <v>3310</v>
      </c>
    </row>
    <row r="659" spans="1:15" s="2" customFormat="1" ht="24" hidden="1" customHeight="1" thickBot="1" x14ac:dyDescent="0.25">
      <c r="A659" s="534"/>
      <c r="B659" s="537"/>
      <c r="C659" s="647"/>
      <c r="D659" s="127" t="s">
        <v>5</v>
      </c>
      <c r="E659" s="138">
        <v>1</v>
      </c>
      <c r="F659" s="129" t="s">
        <v>8</v>
      </c>
      <c r="G659" s="129" t="s">
        <v>15</v>
      </c>
      <c r="H659" s="129" t="s">
        <v>23</v>
      </c>
      <c r="I659" s="138">
        <v>30</v>
      </c>
      <c r="J659" s="130">
        <v>97</v>
      </c>
      <c r="K659" s="80">
        <f t="shared" si="262"/>
        <v>2910</v>
      </c>
      <c r="L659" s="91">
        <v>200</v>
      </c>
      <c r="M659" s="80">
        <v>2</v>
      </c>
      <c r="N659" s="80">
        <f t="shared" si="263"/>
        <v>400</v>
      </c>
      <c r="O659" s="81">
        <f t="shared" si="264"/>
        <v>3310</v>
      </c>
    </row>
    <row r="660" spans="1:15" s="2" customFormat="1" ht="24" hidden="1" customHeight="1" thickBot="1" x14ac:dyDescent="0.25">
      <c r="A660" s="534"/>
      <c r="B660" s="537"/>
      <c r="C660" s="647"/>
      <c r="D660" s="649" t="s">
        <v>33</v>
      </c>
      <c r="E660" s="650"/>
      <c r="F660" s="650"/>
      <c r="G660" s="650"/>
      <c r="H660" s="650"/>
      <c r="I660" s="131">
        <f>SUM(I655:I659)</f>
        <v>150</v>
      </c>
      <c r="J660" s="132" t="s">
        <v>43</v>
      </c>
      <c r="K660" s="87" t="s">
        <v>43</v>
      </c>
      <c r="L660" s="86" t="s">
        <v>43</v>
      </c>
      <c r="M660" s="87" t="s">
        <v>43</v>
      </c>
      <c r="N660" s="88" t="s">
        <v>50</v>
      </c>
      <c r="O660" s="89">
        <f>SUM(O655:O659)</f>
        <v>16550</v>
      </c>
    </row>
    <row r="661" spans="1:15" s="2" customFormat="1" ht="24" hidden="1" customHeight="1" x14ac:dyDescent="0.2">
      <c r="A661" s="534"/>
      <c r="B661" s="537"/>
      <c r="C661" s="647"/>
      <c r="D661" s="133" t="s">
        <v>5</v>
      </c>
      <c r="E661" s="137">
        <v>1</v>
      </c>
      <c r="F661" s="135" t="s">
        <v>8</v>
      </c>
      <c r="G661" s="135" t="s">
        <v>15</v>
      </c>
      <c r="H661" s="135" t="s">
        <v>23</v>
      </c>
      <c r="I661" s="137">
        <v>50</v>
      </c>
      <c r="J661" s="136">
        <v>97</v>
      </c>
      <c r="K661" s="84">
        <f>J661*I661</f>
        <v>4850</v>
      </c>
      <c r="L661" s="90">
        <v>200</v>
      </c>
      <c r="M661" s="84">
        <v>2</v>
      </c>
      <c r="N661" s="84">
        <f>M661*L661</f>
        <v>400</v>
      </c>
      <c r="O661" s="85">
        <f>N661+K661</f>
        <v>5250</v>
      </c>
    </row>
    <row r="662" spans="1:15" s="2" customFormat="1" ht="24" hidden="1" customHeight="1" x14ac:dyDescent="0.2">
      <c r="A662" s="534"/>
      <c r="B662" s="537"/>
      <c r="C662" s="647"/>
      <c r="D662" s="126" t="s">
        <v>5</v>
      </c>
      <c r="E662" s="46">
        <v>1</v>
      </c>
      <c r="F662" s="43" t="s">
        <v>8</v>
      </c>
      <c r="G662" s="43" t="s">
        <v>15</v>
      </c>
      <c r="H662" s="43" t="s">
        <v>23</v>
      </c>
      <c r="I662" s="46">
        <v>50</v>
      </c>
      <c r="J662" s="45">
        <v>97</v>
      </c>
      <c r="K662" s="33">
        <f t="shared" ref="K662:K665" si="265">J662*I662</f>
        <v>4850</v>
      </c>
      <c r="L662" s="34">
        <v>200</v>
      </c>
      <c r="M662" s="33">
        <v>2</v>
      </c>
      <c r="N662" s="33">
        <f t="shared" ref="N662:N665" si="266">M662*L662</f>
        <v>400</v>
      </c>
      <c r="O662" s="52">
        <f t="shared" ref="O662:O665" si="267">N662+K662</f>
        <v>5250</v>
      </c>
    </row>
    <row r="663" spans="1:15" s="2" customFormat="1" ht="24" hidden="1" customHeight="1" x14ac:dyDescent="0.2">
      <c r="A663" s="534"/>
      <c r="B663" s="537"/>
      <c r="C663" s="647"/>
      <c r="D663" s="126" t="s">
        <v>5</v>
      </c>
      <c r="E663" s="46">
        <v>1</v>
      </c>
      <c r="F663" s="43" t="s">
        <v>8</v>
      </c>
      <c r="G663" s="43" t="s">
        <v>15</v>
      </c>
      <c r="H663" s="43" t="s">
        <v>23</v>
      </c>
      <c r="I663" s="46">
        <v>50</v>
      </c>
      <c r="J663" s="45">
        <v>97</v>
      </c>
      <c r="K663" s="33">
        <f t="shared" si="265"/>
        <v>4850</v>
      </c>
      <c r="L663" s="34">
        <v>200</v>
      </c>
      <c r="M663" s="33">
        <v>2</v>
      </c>
      <c r="N663" s="33">
        <f t="shared" si="266"/>
        <v>400</v>
      </c>
      <c r="O663" s="52">
        <f t="shared" si="267"/>
        <v>5250</v>
      </c>
    </row>
    <row r="664" spans="1:15" s="2" customFormat="1" ht="24" hidden="1" customHeight="1" x14ac:dyDescent="0.2">
      <c r="A664" s="534"/>
      <c r="B664" s="537"/>
      <c r="C664" s="647"/>
      <c r="D664" s="126" t="s">
        <v>5</v>
      </c>
      <c r="E664" s="46">
        <v>1</v>
      </c>
      <c r="F664" s="43" t="s">
        <v>8</v>
      </c>
      <c r="G664" s="43" t="s">
        <v>15</v>
      </c>
      <c r="H664" s="43" t="s">
        <v>23</v>
      </c>
      <c r="I664" s="46">
        <v>50</v>
      </c>
      <c r="J664" s="45">
        <v>97</v>
      </c>
      <c r="K664" s="33">
        <f t="shared" si="265"/>
        <v>4850</v>
      </c>
      <c r="L664" s="34">
        <v>200</v>
      </c>
      <c r="M664" s="33">
        <v>2</v>
      </c>
      <c r="N664" s="33">
        <f t="shared" si="266"/>
        <v>400</v>
      </c>
      <c r="O664" s="52">
        <f t="shared" si="267"/>
        <v>5250</v>
      </c>
    </row>
    <row r="665" spans="1:15" s="2" customFormat="1" ht="24" hidden="1" customHeight="1" thickBot="1" x14ac:dyDescent="0.25">
      <c r="A665" s="534"/>
      <c r="B665" s="537"/>
      <c r="C665" s="647"/>
      <c r="D665" s="127" t="s">
        <v>5</v>
      </c>
      <c r="E665" s="138">
        <v>1</v>
      </c>
      <c r="F665" s="129" t="s">
        <v>8</v>
      </c>
      <c r="G665" s="129" t="s">
        <v>15</v>
      </c>
      <c r="H665" s="129" t="s">
        <v>23</v>
      </c>
      <c r="I665" s="138">
        <v>50</v>
      </c>
      <c r="J665" s="130">
        <v>97</v>
      </c>
      <c r="K665" s="80">
        <f t="shared" si="265"/>
        <v>4850</v>
      </c>
      <c r="L665" s="91">
        <v>200</v>
      </c>
      <c r="M665" s="80">
        <v>2</v>
      </c>
      <c r="N665" s="80">
        <f t="shared" si="266"/>
        <v>400</v>
      </c>
      <c r="O665" s="81">
        <f t="shared" si="267"/>
        <v>5250</v>
      </c>
    </row>
    <row r="666" spans="1:15" s="2" customFormat="1" ht="24" hidden="1" customHeight="1" thickBot="1" x14ac:dyDescent="0.25">
      <c r="A666" s="535"/>
      <c r="B666" s="542"/>
      <c r="C666" s="648"/>
      <c r="D666" s="649" t="s">
        <v>33</v>
      </c>
      <c r="E666" s="650"/>
      <c r="F666" s="650"/>
      <c r="G666" s="650"/>
      <c r="H666" s="650"/>
      <c r="I666" s="131">
        <f>SUM(I661:I665)</f>
        <v>250</v>
      </c>
      <c r="J666" s="132" t="s">
        <v>43</v>
      </c>
      <c r="K666" s="87" t="s">
        <v>43</v>
      </c>
      <c r="L666" s="86" t="s">
        <v>43</v>
      </c>
      <c r="M666" s="87" t="s">
        <v>43</v>
      </c>
      <c r="N666" s="88" t="s">
        <v>50</v>
      </c>
      <c r="O666" s="89">
        <f>SUM(O661:O665)</f>
        <v>26250</v>
      </c>
    </row>
    <row r="667" spans="1:15" s="2" customFormat="1" ht="24" hidden="1" customHeight="1" thickBot="1" x14ac:dyDescent="0.25">
      <c r="A667" s="658"/>
      <c r="B667" s="659"/>
      <c r="C667" s="659"/>
      <c r="D667" s="659"/>
      <c r="E667" s="659"/>
      <c r="F667" s="659"/>
      <c r="G667" s="659"/>
      <c r="H667" s="659"/>
      <c r="I667" s="659"/>
      <c r="J667" s="659"/>
      <c r="K667" s="659"/>
      <c r="L667" s="659"/>
      <c r="M667" s="659"/>
      <c r="N667" s="659"/>
      <c r="O667" s="660"/>
    </row>
    <row r="668" spans="1:15" s="2" customFormat="1" ht="24" hidden="1" customHeight="1" x14ac:dyDescent="0.2">
      <c r="A668" s="615" t="s">
        <v>85</v>
      </c>
      <c r="B668" s="604">
        <v>3</v>
      </c>
      <c r="C668" s="664" t="s">
        <v>51</v>
      </c>
      <c r="D668" s="227" t="s">
        <v>5</v>
      </c>
      <c r="E668" s="228">
        <v>1</v>
      </c>
      <c r="F668" s="229" t="s">
        <v>8</v>
      </c>
      <c r="G668" s="229" t="s">
        <v>13</v>
      </c>
      <c r="H668" s="229" t="s">
        <v>24</v>
      </c>
      <c r="I668" s="228">
        <v>20</v>
      </c>
      <c r="J668" s="230">
        <v>28</v>
      </c>
      <c r="K668" s="218">
        <f>J668*I668</f>
        <v>560</v>
      </c>
      <c r="L668" s="216">
        <v>0</v>
      </c>
      <c r="M668" s="218"/>
      <c r="N668" s="218">
        <f>M668*L668</f>
        <v>0</v>
      </c>
      <c r="O668" s="219">
        <f>N668+K668</f>
        <v>560</v>
      </c>
    </row>
    <row r="669" spans="1:15" s="2" customFormat="1" ht="24" hidden="1" customHeight="1" x14ac:dyDescent="0.2">
      <c r="A669" s="616"/>
      <c r="B669" s="605"/>
      <c r="C669" s="665"/>
      <c r="D669" s="231" t="s">
        <v>5</v>
      </c>
      <c r="E669" s="232">
        <v>1</v>
      </c>
      <c r="F669" s="233" t="s">
        <v>8</v>
      </c>
      <c r="G669" s="233" t="s">
        <v>13</v>
      </c>
      <c r="H669" s="233" t="s">
        <v>24</v>
      </c>
      <c r="I669" s="232">
        <v>20</v>
      </c>
      <c r="J669" s="234">
        <v>28</v>
      </c>
      <c r="K669" s="197">
        <f t="shared" ref="K669:K670" si="268">J669*I669</f>
        <v>560</v>
      </c>
      <c r="L669" s="196">
        <v>0</v>
      </c>
      <c r="M669" s="197"/>
      <c r="N669" s="197">
        <f t="shared" ref="N669:N670" si="269">M669*L669</f>
        <v>0</v>
      </c>
      <c r="O669" s="198">
        <f t="shared" ref="O669:O670" si="270">N669+K669</f>
        <v>560</v>
      </c>
    </row>
    <row r="670" spans="1:15" s="2" customFormat="1" ht="24" hidden="1" customHeight="1" thickBot="1" x14ac:dyDescent="0.25">
      <c r="A670" s="616"/>
      <c r="B670" s="605"/>
      <c r="C670" s="665"/>
      <c r="D670" s="235" t="s">
        <v>5</v>
      </c>
      <c r="E670" s="236">
        <v>1</v>
      </c>
      <c r="F670" s="237" t="s">
        <v>8</v>
      </c>
      <c r="G670" s="237" t="s">
        <v>13</v>
      </c>
      <c r="H670" s="237" t="s">
        <v>24</v>
      </c>
      <c r="I670" s="236">
        <v>20</v>
      </c>
      <c r="J670" s="238">
        <v>28</v>
      </c>
      <c r="K670" s="204">
        <f t="shared" si="268"/>
        <v>560</v>
      </c>
      <c r="L670" s="203">
        <v>0</v>
      </c>
      <c r="M670" s="204"/>
      <c r="N670" s="204">
        <f t="shared" si="269"/>
        <v>0</v>
      </c>
      <c r="O670" s="205">
        <f t="shared" si="270"/>
        <v>560</v>
      </c>
    </row>
    <row r="671" spans="1:15" s="2" customFormat="1" ht="24" hidden="1" customHeight="1" thickBot="1" x14ac:dyDescent="0.25">
      <c r="A671" s="616"/>
      <c r="B671" s="605"/>
      <c r="C671" s="665"/>
      <c r="D671" s="641" t="s">
        <v>36</v>
      </c>
      <c r="E671" s="642"/>
      <c r="F671" s="642"/>
      <c r="G671" s="642"/>
      <c r="H671" s="642"/>
      <c r="I671" s="239">
        <f>SUM(I668:I670)</f>
        <v>60</v>
      </c>
      <c r="J671" s="240" t="s">
        <v>43</v>
      </c>
      <c r="K671" s="208" t="s">
        <v>43</v>
      </c>
      <c r="L671" s="207" t="s">
        <v>43</v>
      </c>
      <c r="M671" s="208" t="s">
        <v>43</v>
      </c>
      <c r="N671" s="209" t="s">
        <v>50</v>
      </c>
      <c r="O671" s="210">
        <f>SUM(O668:O670)</f>
        <v>1680</v>
      </c>
    </row>
    <row r="672" spans="1:15" s="2" customFormat="1" ht="24" hidden="1" customHeight="1" x14ac:dyDescent="0.2">
      <c r="A672" s="616"/>
      <c r="B672" s="605"/>
      <c r="C672" s="665"/>
      <c r="D672" s="241" t="s">
        <v>5</v>
      </c>
      <c r="E672" s="242">
        <v>1</v>
      </c>
      <c r="F672" s="243" t="s">
        <v>8</v>
      </c>
      <c r="G672" s="243" t="s">
        <v>14</v>
      </c>
      <c r="H672" s="243" t="s">
        <v>23</v>
      </c>
      <c r="I672" s="242">
        <v>40</v>
      </c>
      <c r="J672" s="244">
        <v>32</v>
      </c>
      <c r="K672" s="193">
        <f>J672*I672</f>
        <v>1280</v>
      </c>
      <c r="L672" s="192">
        <v>0</v>
      </c>
      <c r="M672" s="193"/>
      <c r="N672" s="193">
        <f>M672*L672</f>
        <v>0</v>
      </c>
      <c r="O672" s="194">
        <f>N672+K672</f>
        <v>1280</v>
      </c>
    </row>
    <row r="673" spans="1:15" s="2" customFormat="1" ht="24" hidden="1" customHeight="1" x14ac:dyDescent="0.2">
      <c r="A673" s="616"/>
      <c r="B673" s="605"/>
      <c r="C673" s="665"/>
      <c r="D673" s="231" t="s">
        <v>5</v>
      </c>
      <c r="E673" s="232">
        <v>1</v>
      </c>
      <c r="F673" s="233" t="s">
        <v>8</v>
      </c>
      <c r="G673" s="233" t="s">
        <v>14</v>
      </c>
      <c r="H673" s="233" t="s">
        <v>23</v>
      </c>
      <c r="I673" s="232">
        <v>40</v>
      </c>
      <c r="J673" s="234">
        <v>32</v>
      </c>
      <c r="K673" s="197">
        <f t="shared" ref="K673:K674" si="271">J673*I673</f>
        <v>1280</v>
      </c>
      <c r="L673" s="196">
        <v>0</v>
      </c>
      <c r="M673" s="197"/>
      <c r="N673" s="197">
        <f t="shared" ref="N673:N674" si="272">M673*L673</f>
        <v>0</v>
      </c>
      <c r="O673" s="198">
        <f t="shared" ref="O673:O674" si="273">N673+K673</f>
        <v>1280</v>
      </c>
    </row>
    <row r="674" spans="1:15" s="2" customFormat="1" ht="24" hidden="1" customHeight="1" thickBot="1" x14ac:dyDescent="0.25">
      <c r="A674" s="616"/>
      <c r="B674" s="605"/>
      <c r="C674" s="665"/>
      <c r="D674" s="235" t="s">
        <v>5</v>
      </c>
      <c r="E674" s="236">
        <v>1</v>
      </c>
      <c r="F674" s="237" t="s">
        <v>8</v>
      </c>
      <c r="G674" s="237" t="s">
        <v>14</v>
      </c>
      <c r="H674" s="237" t="s">
        <v>23</v>
      </c>
      <c r="I674" s="236">
        <v>40</v>
      </c>
      <c r="J674" s="238">
        <v>32</v>
      </c>
      <c r="K674" s="204">
        <f t="shared" si="271"/>
        <v>1280</v>
      </c>
      <c r="L674" s="203">
        <v>0</v>
      </c>
      <c r="M674" s="204"/>
      <c r="N674" s="204">
        <f t="shared" si="272"/>
        <v>0</v>
      </c>
      <c r="O674" s="205">
        <f t="shared" si="273"/>
        <v>1280</v>
      </c>
    </row>
    <row r="675" spans="1:15" s="2" customFormat="1" ht="24" hidden="1" customHeight="1" thickBot="1" x14ac:dyDescent="0.25">
      <c r="A675" s="616"/>
      <c r="B675" s="605"/>
      <c r="C675" s="665"/>
      <c r="D675" s="641" t="s">
        <v>22</v>
      </c>
      <c r="E675" s="642"/>
      <c r="F675" s="642"/>
      <c r="G675" s="642"/>
      <c r="H675" s="642"/>
      <c r="I675" s="239">
        <f>SUM(I672:I674)</f>
        <v>120</v>
      </c>
      <c r="J675" s="240" t="s">
        <v>43</v>
      </c>
      <c r="K675" s="208" t="s">
        <v>43</v>
      </c>
      <c r="L675" s="207" t="s">
        <v>43</v>
      </c>
      <c r="M675" s="208" t="s">
        <v>43</v>
      </c>
      <c r="N675" s="209" t="s">
        <v>50</v>
      </c>
      <c r="O675" s="210">
        <f>SUM(O672:O674)</f>
        <v>3840</v>
      </c>
    </row>
    <row r="676" spans="1:15" s="2" customFormat="1" ht="24" hidden="1" customHeight="1" x14ac:dyDescent="0.2">
      <c r="A676" s="616"/>
      <c r="B676" s="605"/>
      <c r="C676" s="665"/>
      <c r="D676" s="241" t="s">
        <v>5</v>
      </c>
      <c r="E676" s="242">
        <v>1</v>
      </c>
      <c r="F676" s="243" t="s">
        <v>8</v>
      </c>
      <c r="G676" s="243" t="s">
        <v>14</v>
      </c>
      <c r="H676" s="243" t="s">
        <v>23</v>
      </c>
      <c r="I676" s="242">
        <v>20</v>
      </c>
      <c r="J676" s="244">
        <v>32</v>
      </c>
      <c r="K676" s="193">
        <f>J676*I676</f>
        <v>640</v>
      </c>
      <c r="L676" s="192">
        <v>0</v>
      </c>
      <c r="M676" s="193"/>
      <c r="N676" s="193">
        <f>M676*L676</f>
        <v>0</v>
      </c>
      <c r="O676" s="194">
        <f>N676+K676</f>
        <v>640</v>
      </c>
    </row>
    <row r="677" spans="1:15" s="2" customFormat="1" ht="24" hidden="1" customHeight="1" x14ac:dyDescent="0.2">
      <c r="A677" s="616"/>
      <c r="B677" s="605"/>
      <c r="C677" s="665"/>
      <c r="D677" s="231" t="s">
        <v>5</v>
      </c>
      <c r="E677" s="232">
        <v>1</v>
      </c>
      <c r="F677" s="233" t="s">
        <v>8</v>
      </c>
      <c r="G677" s="233" t="s">
        <v>14</v>
      </c>
      <c r="H677" s="233" t="s">
        <v>23</v>
      </c>
      <c r="I677" s="232">
        <v>20</v>
      </c>
      <c r="J677" s="234">
        <v>32</v>
      </c>
      <c r="K677" s="197">
        <f t="shared" ref="K677:K680" si="274">J677*I677</f>
        <v>640</v>
      </c>
      <c r="L677" s="196">
        <v>0</v>
      </c>
      <c r="M677" s="197"/>
      <c r="N677" s="197">
        <f t="shared" ref="N677:N680" si="275">M677*L677</f>
        <v>0</v>
      </c>
      <c r="O677" s="198">
        <f t="shared" ref="O677:O680" si="276">N677+K677</f>
        <v>640</v>
      </c>
    </row>
    <row r="678" spans="1:15" s="2" customFormat="1" ht="24" hidden="1" customHeight="1" x14ac:dyDescent="0.2">
      <c r="A678" s="616"/>
      <c r="B678" s="605"/>
      <c r="C678" s="665"/>
      <c r="D678" s="231" t="s">
        <v>5</v>
      </c>
      <c r="E678" s="232">
        <v>1</v>
      </c>
      <c r="F678" s="233" t="s">
        <v>8</v>
      </c>
      <c r="G678" s="233" t="s">
        <v>14</v>
      </c>
      <c r="H678" s="233" t="s">
        <v>23</v>
      </c>
      <c r="I678" s="232">
        <v>20</v>
      </c>
      <c r="J678" s="234">
        <v>32</v>
      </c>
      <c r="K678" s="197">
        <f t="shared" si="274"/>
        <v>640</v>
      </c>
      <c r="L678" s="196">
        <v>0</v>
      </c>
      <c r="M678" s="197"/>
      <c r="N678" s="197">
        <f t="shared" si="275"/>
        <v>0</v>
      </c>
      <c r="O678" s="198">
        <f t="shared" si="276"/>
        <v>640</v>
      </c>
    </row>
    <row r="679" spans="1:15" s="2" customFormat="1" ht="24" hidden="1" customHeight="1" x14ac:dyDescent="0.2">
      <c r="A679" s="616"/>
      <c r="B679" s="605"/>
      <c r="C679" s="665"/>
      <c r="D679" s="231" t="s">
        <v>5</v>
      </c>
      <c r="E679" s="232">
        <v>1</v>
      </c>
      <c r="F679" s="233" t="s">
        <v>8</v>
      </c>
      <c r="G679" s="233" t="s">
        <v>14</v>
      </c>
      <c r="H679" s="233" t="s">
        <v>23</v>
      </c>
      <c r="I679" s="232">
        <v>20</v>
      </c>
      <c r="J679" s="234">
        <v>32</v>
      </c>
      <c r="K679" s="197">
        <f t="shared" si="274"/>
        <v>640</v>
      </c>
      <c r="L679" s="196">
        <v>0</v>
      </c>
      <c r="M679" s="197"/>
      <c r="N679" s="197">
        <f t="shared" si="275"/>
        <v>0</v>
      </c>
      <c r="O679" s="198">
        <f t="shared" si="276"/>
        <v>640</v>
      </c>
    </row>
    <row r="680" spans="1:15" s="2" customFormat="1" ht="24" hidden="1" customHeight="1" thickBot="1" x14ac:dyDescent="0.25">
      <c r="A680" s="616"/>
      <c r="B680" s="605"/>
      <c r="C680" s="665"/>
      <c r="D680" s="235" t="s">
        <v>5</v>
      </c>
      <c r="E680" s="236">
        <v>1</v>
      </c>
      <c r="F680" s="237" t="s">
        <v>8</v>
      </c>
      <c r="G680" s="237" t="s">
        <v>14</v>
      </c>
      <c r="H680" s="237" t="s">
        <v>23</v>
      </c>
      <c r="I680" s="236">
        <v>20</v>
      </c>
      <c r="J680" s="238">
        <v>32</v>
      </c>
      <c r="K680" s="204">
        <f t="shared" si="274"/>
        <v>640</v>
      </c>
      <c r="L680" s="203">
        <v>0</v>
      </c>
      <c r="M680" s="204"/>
      <c r="N680" s="204">
        <f t="shared" si="275"/>
        <v>0</v>
      </c>
      <c r="O680" s="205">
        <f t="shared" si="276"/>
        <v>640</v>
      </c>
    </row>
    <row r="681" spans="1:15" s="2" customFormat="1" ht="24" hidden="1" customHeight="1" thickBot="1" x14ac:dyDescent="0.25">
      <c r="A681" s="616"/>
      <c r="B681" s="605"/>
      <c r="C681" s="665"/>
      <c r="D681" s="641" t="s">
        <v>22</v>
      </c>
      <c r="E681" s="642"/>
      <c r="F681" s="642"/>
      <c r="G681" s="642"/>
      <c r="H681" s="642"/>
      <c r="I681" s="239">
        <f>SUM(I678:I680)</f>
        <v>60</v>
      </c>
      <c r="J681" s="240" t="s">
        <v>43</v>
      </c>
      <c r="K681" s="208" t="s">
        <v>43</v>
      </c>
      <c r="L681" s="207" t="s">
        <v>43</v>
      </c>
      <c r="M681" s="208" t="s">
        <v>43</v>
      </c>
      <c r="N681" s="209" t="s">
        <v>50</v>
      </c>
      <c r="O681" s="210">
        <f>SUM(O676:O680)</f>
        <v>3200</v>
      </c>
    </row>
    <row r="682" spans="1:15" s="2" customFormat="1" ht="24" hidden="1" customHeight="1" x14ac:dyDescent="0.2">
      <c r="A682" s="616"/>
      <c r="B682" s="605"/>
      <c r="C682" s="665"/>
      <c r="D682" s="241" t="s">
        <v>5</v>
      </c>
      <c r="E682" s="242">
        <v>1</v>
      </c>
      <c r="F682" s="243" t="s">
        <v>8</v>
      </c>
      <c r="G682" s="243" t="s">
        <v>14</v>
      </c>
      <c r="H682" s="243" t="s">
        <v>23</v>
      </c>
      <c r="I682" s="242">
        <v>40</v>
      </c>
      <c r="J682" s="244">
        <v>32</v>
      </c>
      <c r="K682" s="193">
        <f>J682*I682</f>
        <v>1280</v>
      </c>
      <c r="L682" s="192">
        <v>0</v>
      </c>
      <c r="M682" s="193"/>
      <c r="N682" s="193">
        <f>M682*L682</f>
        <v>0</v>
      </c>
      <c r="O682" s="194">
        <f>N682+K682</f>
        <v>1280</v>
      </c>
    </row>
    <row r="683" spans="1:15" s="2" customFormat="1" ht="24" hidden="1" customHeight="1" x14ac:dyDescent="0.2">
      <c r="A683" s="616"/>
      <c r="B683" s="605"/>
      <c r="C683" s="665"/>
      <c r="D683" s="231" t="s">
        <v>5</v>
      </c>
      <c r="E683" s="232">
        <v>1</v>
      </c>
      <c r="F683" s="233" t="s">
        <v>8</v>
      </c>
      <c r="G683" s="233" t="s">
        <v>14</v>
      </c>
      <c r="H683" s="233" t="s">
        <v>23</v>
      </c>
      <c r="I683" s="232">
        <v>40</v>
      </c>
      <c r="J683" s="234">
        <v>32</v>
      </c>
      <c r="K683" s="197">
        <f t="shared" ref="K683:K686" si="277">J683*I683</f>
        <v>1280</v>
      </c>
      <c r="L683" s="196">
        <v>0</v>
      </c>
      <c r="M683" s="197"/>
      <c r="N683" s="197">
        <f t="shared" ref="N683:N686" si="278">M683*L683</f>
        <v>0</v>
      </c>
      <c r="O683" s="198">
        <f t="shared" ref="O683:O686" si="279">N683+K683</f>
        <v>1280</v>
      </c>
    </row>
    <row r="684" spans="1:15" s="2" customFormat="1" ht="24" hidden="1" customHeight="1" x14ac:dyDescent="0.2">
      <c r="A684" s="616"/>
      <c r="B684" s="605"/>
      <c r="C684" s="665"/>
      <c r="D684" s="231" t="s">
        <v>5</v>
      </c>
      <c r="E684" s="232">
        <v>1</v>
      </c>
      <c r="F684" s="233" t="s">
        <v>8</v>
      </c>
      <c r="G684" s="233" t="s">
        <v>14</v>
      </c>
      <c r="H684" s="233" t="s">
        <v>23</v>
      </c>
      <c r="I684" s="232">
        <v>40</v>
      </c>
      <c r="J684" s="234">
        <v>32</v>
      </c>
      <c r="K684" s="197">
        <f t="shared" si="277"/>
        <v>1280</v>
      </c>
      <c r="L684" s="196">
        <v>0</v>
      </c>
      <c r="M684" s="197"/>
      <c r="N684" s="197">
        <f t="shared" si="278"/>
        <v>0</v>
      </c>
      <c r="O684" s="198">
        <f t="shared" si="279"/>
        <v>1280</v>
      </c>
    </row>
    <row r="685" spans="1:15" s="2" customFormat="1" ht="24" hidden="1" customHeight="1" x14ac:dyDescent="0.2">
      <c r="A685" s="616"/>
      <c r="B685" s="605"/>
      <c r="C685" s="665"/>
      <c r="D685" s="231" t="s">
        <v>5</v>
      </c>
      <c r="E685" s="232">
        <v>1</v>
      </c>
      <c r="F685" s="233" t="s">
        <v>8</v>
      </c>
      <c r="G685" s="233" t="s">
        <v>14</v>
      </c>
      <c r="H685" s="233" t="s">
        <v>23</v>
      </c>
      <c r="I685" s="232">
        <v>40</v>
      </c>
      <c r="J685" s="234">
        <v>32</v>
      </c>
      <c r="K685" s="197">
        <f t="shared" si="277"/>
        <v>1280</v>
      </c>
      <c r="L685" s="196">
        <v>0</v>
      </c>
      <c r="M685" s="197"/>
      <c r="N685" s="197">
        <f t="shared" si="278"/>
        <v>0</v>
      </c>
      <c r="O685" s="198">
        <f t="shared" si="279"/>
        <v>1280</v>
      </c>
    </row>
    <row r="686" spans="1:15" s="2" customFormat="1" ht="24" hidden="1" customHeight="1" thickBot="1" x14ac:dyDescent="0.25">
      <c r="A686" s="616"/>
      <c r="B686" s="605"/>
      <c r="C686" s="665"/>
      <c r="D686" s="235" t="s">
        <v>5</v>
      </c>
      <c r="E686" s="236">
        <v>1</v>
      </c>
      <c r="F686" s="237" t="s">
        <v>8</v>
      </c>
      <c r="G686" s="237" t="s">
        <v>14</v>
      </c>
      <c r="H686" s="237" t="s">
        <v>23</v>
      </c>
      <c r="I686" s="236">
        <v>40</v>
      </c>
      <c r="J686" s="238">
        <v>32</v>
      </c>
      <c r="K686" s="204">
        <f t="shared" si="277"/>
        <v>1280</v>
      </c>
      <c r="L686" s="203">
        <v>0</v>
      </c>
      <c r="M686" s="204"/>
      <c r="N686" s="204">
        <f t="shared" si="278"/>
        <v>0</v>
      </c>
      <c r="O686" s="205">
        <f t="shared" si="279"/>
        <v>1280</v>
      </c>
    </row>
    <row r="687" spans="1:15" s="2" customFormat="1" ht="24" hidden="1" customHeight="1" thickBot="1" x14ac:dyDescent="0.25">
      <c r="A687" s="616"/>
      <c r="B687" s="605"/>
      <c r="C687" s="665"/>
      <c r="D687" s="641" t="s">
        <v>22</v>
      </c>
      <c r="E687" s="642"/>
      <c r="F687" s="642"/>
      <c r="G687" s="642"/>
      <c r="H687" s="642"/>
      <c r="I687" s="239">
        <f>SUM(I682:I686)</f>
        <v>200</v>
      </c>
      <c r="J687" s="240" t="s">
        <v>43</v>
      </c>
      <c r="K687" s="208" t="s">
        <v>43</v>
      </c>
      <c r="L687" s="207" t="s">
        <v>43</v>
      </c>
      <c r="M687" s="208" t="s">
        <v>43</v>
      </c>
      <c r="N687" s="209" t="s">
        <v>50</v>
      </c>
      <c r="O687" s="210">
        <f>SUM(O682:O686)</f>
        <v>6400</v>
      </c>
    </row>
    <row r="688" spans="1:15" s="2" customFormat="1" ht="24" hidden="1" customHeight="1" x14ac:dyDescent="0.2">
      <c r="A688" s="616"/>
      <c r="B688" s="605"/>
      <c r="C688" s="665"/>
      <c r="D688" s="241" t="s">
        <v>5</v>
      </c>
      <c r="E688" s="245">
        <v>1</v>
      </c>
      <c r="F688" s="243" t="s">
        <v>8</v>
      </c>
      <c r="G688" s="243" t="s">
        <v>15</v>
      </c>
      <c r="H688" s="243" t="s">
        <v>23</v>
      </c>
      <c r="I688" s="245">
        <v>30</v>
      </c>
      <c r="J688" s="244">
        <v>44</v>
      </c>
      <c r="K688" s="193">
        <f>J688*I688</f>
        <v>1320</v>
      </c>
      <c r="L688" s="206">
        <v>0</v>
      </c>
      <c r="M688" s="193"/>
      <c r="N688" s="193">
        <f>M688*L688</f>
        <v>0</v>
      </c>
      <c r="O688" s="194">
        <f>N688+K688</f>
        <v>1320</v>
      </c>
    </row>
    <row r="689" spans="1:15" s="2" customFormat="1" ht="24" hidden="1" customHeight="1" x14ac:dyDescent="0.2">
      <c r="A689" s="616"/>
      <c r="B689" s="605"/>
      <c r="C689" s="665"/>
      <c r="D689" s="231" t="s">
        <v>5</v>
      </c>
      <c r="E689" s="246">
        <v>1</v>
      </c>
      <c r="F689" s="233" t="s">
        <v>8</v>
      </c>
      <c r="G689" s="233" t="s">
        <v>15</v>
      </c>
      <c r="H689" s="233" t="s">
        <v>23</v>
      </c>
      <c r="I689" s="246">
        <v>30</v>
      </c>
      <c r="J689" s="234">
        <v>44</v>
      </c>
      <c r="K689" s="197">
        <f t="shared" ref="K689:K692" si="280">J689*I689</f>
        <v>1320</v>
      </c>
      <c r="L689" s="199">
        <v>0</v>
      </c>
      <c r="M689" s="197"/>
      <c r="N689" s="197">
        <f t="shared" ref="N689:N692" si="281">M689*L689</f>
        <v>0</v>
      </c>
      <c r="O689" s="198">
        <f t="shared" ref="O689:O692" si="282">N689+K689</f>
        <v>1320</v>
      </c>
    </row>
    <row r="690" spans="1:15" s="2" customFormat="1" ht="24" hidden="1" customHeight="1" x14ac:dyDescent="0.2">
      <c r="A690" s="616"/>
      <c r="B690" s="605"/>
      <c r="C690" s="665"/>
      <c r="D690" s="231" t="s">
        <v>5</v>
      </c>
      <c r="E690" s="246">
        <v>1</v>
      </c>
      <c r="F690" s="233" t="s">
        <v>8</v>
      </c>
      <c r="G690" s="233" t="s">
        <v>15</v>
      </c>
      <c r="H690" s="233" t="s">
        <v>23</v>
      </c>
      <c r="I690" s="246">
        <v>30</v>
      </c>
      <c r="J690" s="234">
        <v>44</v>
      </c>
      <c r="K690" s="197">
        <f t="shared" si="280"/>
        <v>1320</v>
      </c>
      <c r="L690" s="199">
        <v>0</v>
      </c>
      <c r="M690" s="197"/>
      <c r="N690" s="197">
        <f t="shared" si="281"/>
        <v>0</v>
      </c>
      <c r="O690" s="198">
        <f t="shared" si="282"/>
        <v>1320</v>
      </c>
    </row>
    <row r="691" spans="1:15" s="2" customFormat="1" ht="24" hidden="1" customHeight="1" x14ac:dyDescent="0.2">
      <c r="A691" s="616"/>
      <c r="B691" s="605"/>
      <c r="C691" s="665"/>
      <c r="D691" s="231" t="s">
        <v>5</v>
      </c>
      <c r="E691" s="246">
        <v>1</v>
      </c>
      <c r="F691" s="233" t="s">
        <v>8</v>
      </c>
      <c r="G691" s="233" t="s">
        <v>15</v>
      </c>
      <c r="H691" s="233" t="s">
        <v>23</v>
      </c>
      <c r="I691" s="246">
        <v>30</v>
      </c>
      <c r="J691" s="234">
        <v>44</v>
      </c>
      <c r="K691" s="197">
        <f t="shared" si="280"/>
        <v>1320</v>
      </c>
      <c r="L691" s="199">
        <v>0</v>
      </c>
      <c r="M691" s="197"/>
      <c r="N691" s="197">
        <f t="shared" si="281"/>
        <v>0</v>
      </c>
      <c r="O691" s="198">
        <f t="shared" si="282"/>
        <v>1320</v>
      </c>
    </row>
    <row r="692" spans="1:15" s="2" customFormat="1" ht="24" hidden="1" customHeight="1" thickBot="1" x14ac:dyDescent="0.25">
      <c r="A692" s="616"/>
      <c r="B692" s="605"/>
      <c r="C692" s="665"/>
      <c r="D692" s="235" t="s">
        <v>5</v>
      </c>
      <c r="E692" s="247">
        <v>1</v>
      </c>
      <c r="F692" s="237" t="s">
        <v>8</v>
      </c>
      <c r="G692" s="237" t="s">
        <v>15</v>
      </c>
      <c r="H692" s="237" t="s">
        <v>23</v>
      </c>
      <c r="I692" s="247">
        <v>30</v>
      </c>
      <c r="J692" s="238">
        <v>44</v>
      </c>
      <c r="K692" s="204">
        <f t="shared" si="280"/>
        <v>1320</v>
      </c>
      <c r="L692" s="211">
        <v>0</v>
      </c>
      <c r="M692" s="204"/>
      <c r="N692" s="204">
        <f t="shared" si="281"/>
        <v>0</v>
      </c>
      <c r="O692" s="205">
        <f t="shared" si="282"/>
        <v>1320</v>
      </c>
    </row>
    <row r="693" spans="1:15" s="2" customFormat="1" ht="24" hidden="1" customHeight="1" thickBot="1" x14ac:dyDescent="0.25">
      <c r="A693" s="616"/>
      <c r="B693" s="605"/>
      <c r="C693" s="665"/>
      <c r="D693" s="641" t="s">
        <v>33</v>
      </c>
      <c r="E693" s="642"/>
      <c r="F693" s="642"/>
      <c r="G693" s="642"/>
      <c r="H693" s="642"/>
      <c r="I693" s="239">
        <f>SUM(I688:I692)</f>
        <v>150</v>
      </c>
      <c r="J693" s="240" t="s">
        <v>43</v>
      </c>
      <c r="K693" s="208" t="s">
        <v>43</v>
      </c>
      <c r="L693" s="207" t="s">
        <v>43</v>
      </c>
      <c r="M693" s="208" t="s">
        <v>43</v>
      </c>
      <c r="N693" s="209" t="s">
        <v>50</v>
      </c>
      <c r="O693" s="210">
        <f>SUM(O688:O692)</f>
        <v>6600</v>
      </c>
    </row>
    <row r="694" spans="1:15" s="2" customFormat="1" ht="24" hidden="1" customHeight="1" x14ac:dyDescent="0.2">
      <c r="A694" s="616"/>
      <c r="B694" s="605"/>
      <c r="C694" s="665"/>
      <c r="D694" s="241" t="s">
        <v>5</v>
      </c>
      <c r="E694" s="245">
        <v>1</v>
      </c>
      <c r="F694" s="243" t="s">
        <v>8</v>
      </c>
      <c r="G694" s="243" t="s">
        <v>15</v>
      </c>
      <c r="H694" s="243" t="s">
        <v>23</v>
      </c>
      <c r="I694" s="245">
        <v>50</v>
      </c>
      <c r="J694" s="244">
        <v>44</v>
      </c>
      <c r="K694" s="193">
        <f>J694*I694</f>
        <v>2200</v>
      </c>
      <c r="L694" s="206">
        <v>0</v>
      </c>
      <c r="M694" s="193"/>
      <c r="N694" s="193">
        <f>M694*L694</f>
        <v>0</v>
      </c>
      <c r="O694" s="194">
        <f>N694+K694</f>
        <v>2200</v>
      </c>
    </row>
    <row r="695" spans="1:15" s="2" customFormat="1" ht="24" hidden="1" customHeight="1" x14ac:dyDescent="0.2">
      <c r="A695" s="616"/>
      <c r="B695" s="605"/>
      <c r="C695" s="665"/>
      <c r="D695" s="231" t="s">
        <v>5</v>
      </c>
      <c r="E695" s="246">
        <v>1</v>
      </c>
      <c r="F695" s="233" t="s">
        <v>8</v>
      </c>
      <c r="G695" s="233" t="s">
        <v>15</v>
      </c>
      <c r="H695" s="233" t="s">
        <v>23</v>
      </c>
      <c r="I695" s="246">
        <v>50</v>
      </c>
      <c r="J695" s="234">
        <v>44</v>
      </c>
      <c r="K695" s="197">
        <f t="shared" ref="K695:K698" si="283">J695*I695</f>
        <v>2200</v>
      </c>
      <c r="L695" s="199">
        <v>0</v>
      </c>
      <c r="M695" s="197"/>
      <c r="N695" s="197">
        <f t="shared" ref="N695:N698" si="284">M695*L695</f>
        <v>0</v>
      </c>
      <c r="O695" s="198">
        <f t="shared" ref="O695:O698" si="285">N695+K695</f>
        <v>2200</v>
      </c>
    </row>
    <row r="696" spans="1:15" s="2" customFormat="1" ht="24" hidden="1" customHeight="1" x14ac:dyDescent="0.2">
      <c r="A696" s="616"/>
      <c r="B696" s="605"/>
      <c r="C696" s="665"/>
      <c r="D696" s="231" t="s">
        <v>5</v>
      </c>
      <c r="E696" s="246">
        <v>1</v>
      </c>
      <c r="F696" s="233" t="s">
        <v>8</v>
      </c>
      <c r="G696" s="233" t="s">
        <v>15</v>
      </c>
      <c r="H696" s="233" t="s">
        <v>23</v>
      </c>
      <c r="I696" s="246">
        <v>50</v>
      </c>
      <c r="J696" s="234">
        <v>44</v>
      </c>
      <c r="K696" s="197">
        <f t="shared" si="283"/>
        <v>2200</v>
      </c>
      <c r="L696" s="199">
        <v>0</v>
      </c>
      <c r="M696" s="197"/>
      <c r="N696" s="197">
        <f t="shared" si="284"/>
        <v>0</v>
      </c>
      <c r="O696" s="198">
        <f t="shared" si="285"/>
        <v>2200</v>
      </c>
    </row>
    <row r="697" spans="1:15" s="2" customFormat="1" ht="24" hidden="1" customHeight="1" x14ac:dyDescent="0.2">
      <c r="A697" s="616"/>
      <c r="B697" s="605"/>
      <c r="C697" s="665"/>
      <c r="D697" s="231" t="s">
        <v>5</v>
      </c>
      <c r="E697" s="246">
        <v>1</v>
      </c>
      <c r="F697" s="233" t="s">
        <v>8</v>
      </c>
      <c r="G697" s="233" t="s">
        <v>15</v>
      </c>
      <c r="H697" s="233" t="s">
        <v>23</v>
      </c>
      <c r="I697" s="246">
        <v>50</v>
      </c>
      <c r="J697" s="234">
        <v>44</v>
      </c>
      <c r="K697" s="197">
        <f t="shared" si="283"/>
        <v>2200</v>
      </c>
      <c r="L697" s="199">
        <v>0</v>
      </c>
      <c r="M697" s="197"/>
      <c r="N697" s="197">
        <f t="shared" si="284"/>
        <v>0</v>
      </c>
      <c r="O697" s="198">
        <f t="shared" si="285"/>
        <v>2200</v>
      </c>
    </row>
    <row r="698" spans="1:15" s="2" customFormat="1" ht="24" hidden="1" customHeight="1" thickBot="1" x14ac:dyDescent="0.25">
      <c r="A698" s="616"/>
      <c r="B698" s="605"/>
      <c r="C698" s="665"/>
      <c r="D698" s="235" t="s">
        <v>5</v>
      </c>
      <c r="E698" s="247">
        <v>1</v>
      </c>
      <c r="F698" s="237" t="s">
        <v>8</v>
      </c>
      <c r="G698" s="237" t="s">
        <v>15</v>
      </c>
      <c r="H698" s="237" t="s">
        <v>23</v>
      </c>
      <c r="I698" s="247">
        <v>50</v>
      </c>
      <c r="J698" s="238">
        <v>44</v>
      </c>
      <c r="K698" s="204">
        <f t="shared" si="283"/>
        <v>2200</v>
      </c>
      <c r="L698" s="211">
        <v>0</v>
      </c>
      <c r="M698" s="204"/>
      <c r="N698" s="204">
        <f t="shared" si="284"/>
        <v>0</v>
      </c>
      <c r="O698" s="205">
        <f t="shared" si="285"/>
        <v>2200</v>
      </c>
    </row>
    <row r="699" spans="1:15" s="2" customFormat="1" ht="24" hidden="1" customHeight="1" thickBot="1" x14ac:dyDescent="0.25">
      <c r="A699" s="616"/>
      <c r="B699" s="605"/>
      <c r="C699" s="666"/>
      <c r="D699" s="641" t="s">
        <v>33</v>
      </c>
      <c r="E699" s="642"/>
      <c r="F699" s="642"/>
      <c r="G699" s="642"/>
      <c r="H699" s="642"/>
      <c r="I699" s="239">
        <f>SUM(I694:I698)</f>
        <v>250</v>
      </c>
      <c r="J699" s="240" t="s">
        <v>43</v>
      </c>
      <c r="K699" s="208" t="s">
        <v>43</v>
      </c>
      <c r="L699" s="207" t="s">
        <v>43</v>
      </c>
      <c r="M699" s="208" t="s">
        <v>43</v>
      </c>
      <c r="N699" s="209" t="s">
        <v>50</v>
      </c>
      <c r="O699" s="210">
        <f>SUM(O694:O698)</f>
        <v>11000</v>
      </c>
    </row>
    <row r="700" spans="1:15" s="2" customFormat="1" ht="24" hidden="1" customHeight="1" x14ac:dyDescent="0.2">
      <c r="A700" s="616"/>
      <c r="B700" s="605">
        <v>3</v>
      </c>
      <c r="C700" s="664" t="s">
        <v>52</v>
      </c>
      <c r="D700" s="241" t="s">
        <v>5</v>
      </c>
      <c r="E700" s="242">
        <v>1</v>
      </c>
      <c r="F700" s="243" t="s">
        <v>8</v>
      </c>
      <c r="G700" s="243" t="s">
        <v>13</v>
      </c>
      <c r="H700" s="243" t="s">
        <v>24</v>
      </c>
      <c r="I700" s="242">
        <v>20</v>
      </c>
      <c r="J700" s="244">
        <v>30</v>
      </c>
      <c r="K700" s="193">
        <f>J700*I700</f>
        <v>600</v>
      </c>
      <c r="L700" s="192">
        <v>200</v>
      </c>
      <c r="M700" s="193"/>
      <c r="N700" s="193">
        <f>M700*L700</f>
        <v>0</v>
      </c>
      <c r="O700" s="194">
        <f>N700+K700</f>
        <v>600</v>
      </c>
    </row>
    <row r="701" spans="1:15" s="2" customFormat="1" ht="24" hidden="1" customHeight="1" x14ac:dyDescent="0.2">
      <c r="A701" s="616"/>
      <c r="B701" s="605"/>
      <c r="C701" s="665"/>
      <c r="D701" s="231" t="s">
        <v>5</v>
      </c>
      <c r="E701" s="232">
        <v>1</v>
      </c>
      <c r="F701" s="233" t="s">
        <v>8</v>
      </c>
      <c r="G701" s="233" t="s">
        <v>13</v>
      </c>
      <c r="H701" s="233" t="s">
        <v>24</v>
      </c>
      <c r="I701" s="232">
        <v>20</v>
      </c>
      <c r="J701" s="234">
        <v>30</v>
      </c>
      <c r="K701" s="197">
        <f t="shared" ref="K701:K702" si="286">J701*I701</f>
        <v>600</v>
      </c>
      <c r="L701" s="196">
        <v>200</v>
      </c>
      <c r="M701" s="197"/>
      <c r="N701" s="197">
        <f t="shared" ref="N701:N702" si="287">M701*L701</f>
        <v>0</v>
      </c>
      <c r="O701" s="198">
        <f t="shared" ref="O701:O702" si="288">N701+K701</f>
        <v>600</v>
      </c>
    </row>
    <row r="702" spans="1:15" s="2" customFormat="1" ht="24" hidden="1" customHeight="1" thickBot="1" x14ac:dyDescent="0.25">
      <c r="A702" s="616"/>
      <c r="B702" s="605"/>
      <c r="C702" s="665"/>
      <c r="D702" s="235" t="s">
        <v>5</v>
      </c>
      <c r="E702" s="236">
        <v>1</v>
      </c>
      <c r="F702" s="237" t="s">
        <v>8</v>
      </c>
      <c r="G702" s="237" t="s">
        <v>13</v>
      </c>
      <c r="H702" s="237" t="s">
        <v>24</v>
      </c>
      <c r="I702" s="236">
        <v>20</v>
      </c>
      <c r="J702" s="238">
        <v>30</v>
      </c>
      <c r="K702" s="204">
        <f t="shared" si="286"/>
        <v>600</v>
      </c>
      <c r="L702" s="203">
        <v>200</v>
      </c>
      <c r="M702" s="204"/>
      <c r="N702" s="204">
        <f t="shared" si="287"/>
        <v>0</v>
      </c>
      <c r="O702" s="205">
        <f t="shared" si="288"/>
        <v>600</v>
      </c>
    </row>
    <row r="703" spans="1:15" s="2" customFormat="1" ht="24" hidden="1" customHeight="1" thickBot="1" x14ac:dyDescent="0.25">
      <c r="A703" s="616"/>
      <c r="B703" s="605"/>
      <c r="C703" s="665"/>
      <c r="D703" s="641" t="s">
        <v>36</v>
      </c>
      <c r="E703" s="642"/>
      <c r="F703" s="642"/>
      <c r="G703" s="642"/>
      <c r="H703" s="642"/>
      <c r="I703" s="239">
        <f>SUM(I700:I702)</f>
        <v>60</v>
      </c>
      <c r="J703" s="240" t="s">
        <v>43</v>
      </c>
      <c r="K703" s="208" t="s">
        <v>43</v>
      </c>
      <c r="L703" s="207" t="s">
        <v>43</v>
      </c>
      <c r="M703" s="208" t="s">
        <v>43</v>
      </c>
      <c r="N703" s="209" t="s">
        <v>50</v>
      </c>
      <c r="O703" s="210">
        <f>SUM(O700:O702)</f>
        <v>1800</v>
      </c>
    </row>
    <row r="704" spans="1:15" s="2" customFormat="1" ht="24" hidden="1" customHeight="1" x14ac:dyDescent="0.2">
      <c r="A704" s="616"/>
      <c r="B704" s="605"/>
      <c r="C704" s="665"/>
      <c r="D704" s="241" t="s">
        <v>5</v>
      </c>
      <c r="E704" s="242">
        <v>1</v>
      </c>
      <c r="F704" s="243" t="s">
        <v>8</v>
      </c>
      <c r="G704" s="243" t="s">
        <v>14</v>
      </c>
      <c r="H704" s="243" t="s">
        <v>23</v>
      </c>
      <c r="I704" s="242">
        <v>40</v>
      </c>
      <c r="J704" s="244">
        <v>34</v>
      </c>
      <c r="K704" s="193">
        <f>J704*I704</f>
        <v>1360</v>
      </c>
      <c r="L704" s="192">
        <v>200</v>
      </c>
      <c r="M704" s="193"/>
      <c r="N704" s="193">
        <f>M704*L704</f>
        <v>0</v>
      </c>
      <c r="O704" s="194">
        <f>N704+K704</f>
        <v>1360</v>
      </c>
    </row>
    <row r="705" spans="1:15" s="2" customFormat="1" ht="24" hidden="1" customHeight="1" x14ac:dyDescent="0.2">
      <c r="A705" s="616"/>
      <c r="B705" s="605"/>
      <c r="C705" s="665"/>
      <c r="D705" s="231" t="s">
        <v>5</v>
      </c>
      <c r="E705" s="232">
        <v>1</v>
      </c>
      <c r="F705" s="233" t="s">
        <v>8</v>
      </c>
      <c r="G705" s="233" t="s">
        <v>14</v>
      </c>
      <c r="H705" s="233" t="s">
        <v>23</v>
      </c>
      <c r="I705" s="232">
        <v>40</v>
      </c>
      <c r="J705" s="234">
        <v>34</v>
      </c>
      <c r="K705" s="197">
        <f t="shared" ref="K705:K706" si="289">J705*I705</f>
        <v>1360</v>
      </c>
      <c r="L705" s="196">
        <v>200</v>
      </c>
      <c r="M705" s="197"/>
      <c r="N705" s="197">
        <f t="shared" ref="N705:N706" si="290">M705*L705</f>
        <v>0</v>
      </c>
      <c r="O705" s="198">
        <f t="shared" ref="O705:O706" si="291">N705+K705</f>
        <v>1360</v>
      </c>
    </row>
    <row r="706" spans="1:15" s="2" customFormat="1" ht="24" hidden="1" customHeight="1" thickBot="1" x14ac:dyDescent="0.25">
      <c r="A706" s="616"/>
      <c r="B706" s="605"/>
      <c r="C706" s="665"/>
      <c r="D706" s="235" t="s">
        <v>5</v>
      </c>
      <c r="E706" s="236">
        <v>1</v>
      </c>
      <c r="F706" s="237" t="s">
        <v>8</v>
      </c>
      <c r="G706" s="237" t="s">
        <v>14</v>
      </c>
      <c r="H706" s="237" t="s">
        <v>23</v>
      </c>
      <c r="I706" s="236">
        <v>40</v>
      </c>
      <c r="J706" s="238">
        <v>34</v>
      </c>
      <c r="K706" s="204">
        <f t="shared" si="289"/>
        <v>1360</v>
      </c>
      <c r="L706" s="203">
        <v>200</v>
      </c>
      <c r="M706" s="204"/>
      <c r="N706" s="204">
        <f t="shared" si="290"/>
        <v>0</v>
      </c>
      <c r="O706" s="205">
        <f t="shared" si="291"/>
        <v>1360</v>
      </c>
    </row>
    <row r="707" spans="1:15" s="2" customFormat="1" ht="24" hidden="1" customHeight="1" thickBot="1" x14ac:dyDescent="0.25">
      <c r="A707" s="616"/>
      <c r="B707" s="605"/>
      <c r="C707" s="665"/>
      <c r="D707" s="641" t="s">
        <v>22</v>
      </c>
      <c r="E707" s="642"/>
      <c r="F707" s="642"/>
      <c r="G707" s="642"/>
      <c r="H707" s="642"/>
      <c r="I707" s="239">
        <f>SUM(I704:I706)</f>
        <v>120</v>
      </c>
      <c r="J707" s="240" t="s">
        <v>43</v>
      </c>
      <c r="K707" s="208" t="s">
        <v>43</v>
      </c>
      <c r="L707" s="207" t="s">
        <v>43</v>
      </c>
      <c r="M707" s="208" t="s">
        <v>43</v>
      </c>
      <c r="N707" s="209" t="s">
        <v>50</v>
      </c>
      <c r="O707" s="210">
        <f>SUM(O704:O706)</f>
        <v>4080</v>
      </c>
    </row>
    <row r="708" spans="1:15" s="2" customFormat="1" ht="24" hidden="1" customHeight="1" x14ac:dyDescent="0.2">
      <c r="A708" s="616"/>
      <c r="B708" s="605"/>
      <c r="C708" s="665"/>
      <c r="D708" s="241" t="s">
        <v>5</v>
      </c>
      <c r="E708" s="242">
        <v>1</v>
      </c>
      <c r="F708" s="243" t="s">
        <v>8</v>
      </c>
      <c r="G708" s="243" t="s">
        <v>14</v>
      </c>
      <c r="H708" s="243" t="s">
        <v>23</v>
      </c>
      <c r="I708" s="242">
        <v>20</v>
      </c>
      <c r="J708" s="244">
        <v>34</v>
      </c>
      <c r="K708" s="193">
        <f>J708*I708</f>
        <v>680</v>
      </c>
      <c r="L708" s="192">
        <v>200</v>
      </c>
      <c r="M708" s="193"/>
      <c r="N708" s="193">
        <f>M708*L708</f>
        <v>0</v>
      </c>
      <c r="O708" s="194">
        <f>N708+K708</f>
        <v>680</v>
      </c>
    </row>
    <row r="709" spans="1:15" s="2" customFormat="1" ht="24" hidden="1" customHeight="1" x14ac:dyDescent="0.2">
      <c r="A709" s="616"/>
      <c r="B709" s="605"/>
      <c r="C709" s="665"/>
      <c r="D709" s="231" t="s">
        <v>5</v>
      </c>
      <c r="E709" s="232">
        <v>1</v>
      </c>
      <c r="F709" s="233" t="s">
        <v>8</v>
      </c>
      <c r="G709" s="233" t="s">
        <v>14</v>
      </c>
      <c r="H709" s="233" t="s">
        <v>23</v>
      </c>
      <c r="I709" s="232">
        <v>20</v>
      </c>
      <c r="J709" s="234">
        <v>34</v>
      </c>
      <c r="K709" s="197">
        <f t="shared" ref="K709:K712" si="292">J709*I709</f>
        <v>680</v>
      </c>
      <c r="L709" s="196">
        <v>200</v>
      </c>
      <c r="M709" s="197"/>
      <c r="N709" s="197">
        <f t="shared" ref="N709:N712" si="293">M709*L709</f>
        <v>0</v>
      </c>
      <c r="O709" s="198">
        <f t="shared" ref="O709:O712" si="294">N709+K709</f>
        <v>680</v>
      </c>
    </row>
    <row r="710" spans="1:15" s="2" customFormat="1" ht="24" hidden="1" customHeight="1" x14ac:dyDescent="0.2">
      <c r="A710" s="616"/>
      <c r="B710" s="605"/>
      <c r="C710" s="665"/>
      <c r="D710" s="231" t="s">
        <v>5</v>
      </c>
      <c r="E710" s="232">
        <v>1</v>
      </c>
      <c r="F710" s="233" t="s">
        <v>8</v>
      </c>
      <c r="G710" s="233" t="s">
        <v>14</v>
      </c>
      <c r="H710" s="233" t="s">
        <v>23</v>
      </c>
      <c r="I710" s="232">
        <v>20</v>
      </c>
      <c r="J710" s="234">
        <v>34</v>
      </c>
      <c r="K710" s="197">
        <f t="shared" si="292"/>
        <v>680</v>
      </c>
      <c r="L710" s="196">
        <v>200</v>
      </c>
      <c r="M710" s="197"/>
      <c r="N710" s="197">
        <f t="shared" si="293"/>
        <v>0</v>
      </c>
      <c r="O710" s="198">
        <f t="shared" si="294"/>
        <v>680</v>
      </c>
    </row>
    <row r="711" spans="1:15" s="2" customFormat="1" ht="24" hidden="1" customHeight="1" x14ac:dyDescent="0.2">
      <c r="A711" s="616"/>
      <c r="B711" s="605"/>
      <c r="C711" s="665"/>
      <c r="D711" s="231" t="s">
        <v>5</v>
      </c>
      <c r="E711" s="232">
        <v>1</v>
      </c>
      <c r="F711" s="233" t="s">
        <v>8</v>
      </c>
      <c r="G711" s="233" t="s">
        <v>14</v>
      </c>
      <c r="H711" s="233" t="s">
        <v>23</v>
      </c>
      <c r="I711" s="232">
        <v>20</v>
      </c>
      <c r="J711" s="234">
        <v>34</v>
      </c>
      <c r="K711" s="197">
        <f t="shared" si="292"/>
        <v>680</v>
      </c>
      <c r="L711" s="196">
        <v>200</v>
      </c>
      <c r="M711" s="197"/>
      <c r="N711" s="197">
        <f t="shared" si="293"/>
        <v>0</v>
      </c>
      <c r="O711" s="198">
        <f t="shared" si="294"/>
        <v>680</v>
      </c>
    </row>
    <row r="712" spans="1:15" s="2" customFormat="1" ht="24" hidden="1" customHeight="1" thickBot="1" x14ac:dyDescent="0.25">
      <c r="A712" s="616"/>
      <c r="B712" s="605"/>
      <c r="C712" s="665"/>
      <c r="D712" s="235" t="s">
        <v>5</v>
      </c>
      <c r="E712" s="236">
        <v>1</v>
      </c>
      <c r="F712" s="237" t="s">
        <v>8</v>
      </c>
      <c r="G712" s="237" t="s">
        <v>14</v>
      </c>
      <c r="H712" s="237" t="s">
        <v>23</v>
      </c>
      <c r="I712" s="236">
        <v>20</v>
      </c>
      <c r="J712" s="238">
        <v>34</v>
      </c>
      <c r="K712" s="204">
        <f t="shared" si="292"/>
        <v>680</v>
      </c>
      <c r="L712" s="203">
        <v>200</v>
      </c>
      <c r="M712" s="204"/>
      <c r="N712" s="204">
        <f t="shared" si="293"/>
        <v>0</v>
      </c>
      <c r="O712" s="205">
        <f t="shared" si="294"/>
        <v>680</v>
      </c>
    </row>
    <row r="713" spans="1:15" s="2" customFormat="1" ht="24" hidden="1" customHeight="1" thickBot="1" x14ac:dyDescent="0.25">
      <c r="A713" s="616"/>
      <c r="B713" s="605"/>
      <c r="C713" s="665"/>
      <c r="D713" s="641" t="s">
        <v>22</v>
      </c>
      <c r="E713" s="642"/>
      <c r="F713" s="642"/>
      <c r="G713" s="642"/>
      <c r="H713" s="642"/>
      <c r="I713" s="239">
        <f>SUM(I710:I712)</f>
        <v>60</v>
      </c>
      <c r="J713" s="240" t="s">
        <v>43</v>
      </c>
      <c r="K713" s="208" t="s">
        <v>43</v>
      </c>
      <c r="L713" s="207" t="s">
        <v>43</v>
      </c>
      <c r="M713" s="208" t="s">
        <v>43</v>
      </c>
      <c r="N713" s="209" t="s">
        <v>50</v>
      </c>
      <c r="O713" s="210">
        <f>SUM(O708:O712)</f>
        <v>3400</v>
      </c>
    </row>
    <row r="714" spans="1:15" s="2" customFormat="1" ht="24" hidden="1" customHeight="1" x14ac:dyDescent="0.2">
      <c r="A714" s="616"/>
      <c r="B714" s="605"/>
      <c r="C714" s="665"/>
      <c r="D714" s="241" t="s">
        <v>5</v>
      </c>
      <c r="E714" s="242">
        <v>1</v>
      </c>
      <c r="F714" s="243" t="s">
        <v>8</v>
      </c>
      <c r="G714" s="243" t="s">
        <v>14</v>
      </c>
      <c r="H714" s="243" t="s">
        <v>23</v>
      </c>
      <c r="I714" s="242">
        <v>40</v>
      </c>
      <c r="J714" s="244">
        <v>34</v>
      </c>
      <c r="K714" s="193">
        <f>J714*I714</f>
        <v>1360</v>
      </c>
      <c r="L714" s="192">
        <v>200</v>
      </c>
      <c r="M714" s="193"/>
      <c r="N714" s="193">
        <f>M714*L714</f>
        <v>0</v>
      </c>
      <c r="O714" s="194">
        <f>N714+K714</f>
        <v>1360</v>
      </c>
    </row>
    <row r="715" spans="1:15" s="2" customFormat="1" ht="24" hidden="1" customHeight="1" x14ac:dyDescent="0.2">
      <c r="A715" s="616"/>
      <c r="B715" s="605"/>
      <c r="C715" s="665"/>
      <c r="D715" s="231" t="s">
        <v>5</v>
      </c>
      <c r="E715" s="232">
        <v>1</v>
      </c>
      <c r="F715" s="233" t="s">
        <v>8</v>
      </c>
      <c r="G715" s="233" t="s">
        <v>14</v>
      </c>
      <c r="H715" s="233" t="s">
        <v>23</v>
      </c>
      <c r="I715" s="232">
        <v>40</v>
      </c>
      <c r="J715" s="234">
        <v>34</v>
      </c>
      <c r="K715" s="197">
        <f t="shared" ref="K715:K718" si="295">J715*I715</f>
        <v>1360</v>
      </c>
      <c r="L715" s="196">
        <v>200</v>
      </c>
      <c r="M715" s="197"/>
      <c r="N715" s="197">
        <f t="shared" ref="N715:N718" si="296">M715*L715</f>
        <v>0</v>
      </c>
      <c r="O715" s="198">
        <f t="shared" ref="O715:O718" si="297">N715+K715</f>
        <v>1360</v>
      </c>
    </row>
    <row r="716" spans="1:15" s="2" customFormat="1" ht="24" hidden="1" customHeight="1" x14ac:dyDescent="0.2">
      <c r="A716" s="616"/>
      <c r="B716" s="605"/>
      <c r="C716" s="665"/>
      <c r="D716" s="231" t="s">
        <v>5</v>
      </c>
      <c r="E716" s="232">
        <v>1</v>
      </c>
      <c r="F716" s="233" t="s">
        <v>8</v>
      </c>
      <c r="G716" s="233" t="s">
        <v>14</v>
      </c>
      <c r="H716" s="233" t="s">
        <v>23</v>
      </c>
      <c r="I716" s="232">
        <v>40</v>
      </c>
      <c r="J716" s="234">
        <v>34</v>
      </c>
      <c r="K716" s="197">
        <f t="shared" si="295"/>
        <v>1360</v>
      </c>
      <c r="L716" s="196">
        <v>200</v>
      </c>
      <c r="M716" s="197"/>
      <c r="N716" s="197">
        <f t="shared" si="296"/>
        <v>0</v>
      </c>
      <c r="O716" s="198">
        <f t="shared" si="297"/>
        <v>1360</v>
      </c>
    </row>
    <row r="717" spans="1:15" s="2" customFormat="1" ht="24" hidden="1" customHeight="1" x14ac:dyDescent="0.2">
      <c r="A717" s="616"/>
      <c r="B717" s="605"/>
      <c r="C717" s="665"/>
      <c r="D717" s="231" t="s">
        <v>5</v>
      </c>
      <c r="E717" s="232">
        <v>1</v>
      </c>
      <c r="F717" s="233" t="s">
        <v>8</v>
      </c>
      <c r="G717" s="233" t="s">
        <v>14</v>
      </c>
      <c r="H717" s="233" t="s">
        <v>23</v>
      </c>
      <c r="I717" s="232">
        <v>40</v>
      </c>
      <c r="J717" s="234">
        <v>34</v>
      </c>
      <c r="K717" s="197">
        <f t="shared" si="295"/>
        <v>1360</v>
      </c>
      <c r="L717" s="196">
        <v>200</v>
      </c>
      <c r="M717" s="197"/>
      <c r="N717" s="197">
        <f t="shared" si="296"/>
        <v>0</v>
      </c>
      <c r="O717" s="198">
        <f t="shared" si="297"/>
        <v>1360</v>
      </c>
    </row>
    <row r="718" spans="1:15" s="2" customFormat="1" ht="24" hidden="1" customHeight="1" thickBot="1" x14ac:dyDescent="0.25">
      <c r="A718" s="616"/>
      <c r="B718" s="605"/>
      <c r="C718" s="665"/>
      <c r="D718" s="235" t="s">
        <v>5</v>
      </c>
      <c r="E718" s="236">
        <v>1</v>
      </c>
      <c r="F718" s="237" t="s">
        <v>8</v>
      </c>
      <c r="G718" s="237" t="s">
        <v>14</v>
      </c>
      <c r="H718" s="237" t="s">
        <v>23</v>
      </c>
      <c r="I718" s="236">
        <v>40</v>
      </c>
      <c r="J718" s="238">
        <v>34</v>
      </c>
      <c r="K718" s="204">
        <f t="shared" si="295"/>
        <v>1360</v>
      </c>
      <c r="L718" s="203">
        <v>200</v>
      </c>
      <c r="M718" s="204"/>
      <c r="N718" s="204">
        <f t="shared" si="296"/>
        <v>0</v>
      </c>
      <c r="O718" s="205">
        <f t="shared" si="297"/>
        <v>1360</v>
      </c>
    </row>
    <row r="719" spans="1:15" s="2" customFormat="1" ht="24" hidden="1" customHeight="1" thickBot="1" x14ac:dyDescent="0.25">
      <c r="A719" s="616"/>
      <c r="B719" s="605"/>
      <c r="C719" s="665"/>
      <c r="D719" s="641" t="s">
        <v>22</v>
      </c>
      <c r="E719" s="642"/>
      <c r="F719" s="642"/>
      <c r="G719" s="642"/>
      <c r="H719" s="642"/>
      <c r="I719" s="239">
        <f>SUM(I714:I718)</f>
        <v>200</v>
      </c>
      <c r="J719" s="240" t="s">
        <v>43</v>
      </c>
      <c r="K719" s="208" t="s">
        <v>43</v>
      </c>
      <c r="L719" s="207" t="s">
        <v>43</v>
      </c>
      <c r="M719" s="208" t="s">
        <v>43</v>
      </c>
      <c r="N719" s="209" t="s">
        <v>50</v>
      </c>
      <c r="O719" s="210">
        <f>SUM(O714:O718)</f>
        <v>6800</v>
      </c>
    </row>
    <row r="720" spans="1:15" s="2" customFormat="1" ht="24" hidden="1" customHeight="1" x14ac:dyDescent="0.2">
      <c r="A720" s="616"/>
      <c r="B720" s="605"/>
      <c r="C720" s="665"/>
      <c r="D720" s="241" t="s">
        <v>5</v>
      </c>
      <c r="E720" s="245">
        <v>1</v>
      </c>
      <c r="F720" s="243" t="s">
        <v>8</v>
      </c>
      <c r="G720" s="243" t="s">
        <v>15</v>
      </c>
      <c r="H720" s="243" t="s">
        <v>23</v>
      </c>
      <c r="I720" s="245">
        <v>30</v>
      </c>
      <c r="J720" s="244">
        <v>50</v>
      </c>
      <c r="K720" s="193">
        <f>J720*I720</f>
        <v>1500</v>
      </c>
      <c r="L720" s="206">
        <v>200</v>
      </c>
      <c r="M720" s="193"/>
      <c r="N720" s="193">
        <f>M720*L720</f>
        <v>0</v>
      </c>
      <c r="O720" s="194">
        <f>N720+K720</f>
        <v>1500</v>
      </c>
    </row>
    <row r="721" spans="1:15" s="2" customFormat="1" ht="24" hidden="1" customHeight="1" x14ac:dyDescent="0.2">
      <c r="A721" s="616"/>
      <c r="B721" s="605"/>
      <c r="C721" s="665"/>
      <c r="D721" s="231" t="s">
        <v>5</v>
      </c>
      <c r="E721" s="246">
        <v>1</v>
      </c>
      <c r="F721" s="233" t="s">
        <v>8</v>
      </c>
      <c r="G721" s="233" t="s">
        <v>15</v>
      </c>
      <c r="H721" s="233" t="s">
        <v>23</v>
      </c>
      <c r="I721" s="246">
        <v>30</v>
      </c>
      <c r="J721" s="234">
        <v>50</v>
      </c>
      <c r="K721" s="197">
        <f t="shared" ref="K721:K724" si="298">J721*I721</f>
        <v>1500</v>
      </c>
      <c r="L721" s="199">
        <v>200</v>
      </c>
      <c r="M721" s="197"/>
      <c r="N721" s="197">
        <f t="shared" ref="N721:N724" si="299">M721*L721</f>
        <v>0</v>
      </c>
      <c r="O721" s="198">
        <f t="shared" ref="O721:O724" si="300">N721+K721</f>
        <v>1500</v>
      </c>
    </row>
    <row r="722" spans="1:15" s="2" customFormat="1" ht="24" hidden="1" customHeight="1" x14ac:dyDescent="0.2">
      <c r="A722" s="616"/>
      <c r="B722" s="605"/>
      <c r="C722" s="665"/>
      <c r="D722" s="231" t="s">
        <v>5</v>
      </c>
      <c r="E722" s="246">
        <v>1</v>
      </c>
      <c r="F722" s="233" t="s">
        <v>8</v>
      </c>
      <c r="G722" s="233" t="s">
        <v>15</v>
      </c>
      <c r="H722" s="233" t="s">
        <v>23</v>
      </c>
      <c r="I722" s="246">
        <v>30</v>
      </c>
      <c r="J722" s="234">
        <v>50</v>
      </c>
      <c r="K722" s="197">
        <f t="shared" si="298"/>
        <v>1500</v>
      </c>
      <c r="L722" s="199">
        <v>200</v>
      </c>
      <c r="M722" s="197"/>
      <c r="N722" s="197">
        <f t="shared" si="299"/>
        <v>0</v>
      </c>
      <c r="O722" s="198">
        <f t="shared" si="300"/>
        <v>1500</v>
      </c>
    </row>
    <row r="723" spans="1:15" s="2" customFormat="1" ht="24" hidden="1" customHeight="1" x14ac:dyDescent="0.2">
      <c r="A723" s="616"/>
      <c r="B723" s="605"/>
      <c r="C723" s="665"/>
      <c r="D723" s="231" t="s">
        <v>5</v>
      </c>
      <c r="E723" s="246">
        <v>1</v>
      </c>
      <c r="F723" s="233" t="s">
        <v>8</v>
      </c>
      <c r="G723" s="233" t="s">
        <v>15</v>
      </c>
      <c r="H723" s="233" t="s">
        <v>23</v>
      </c>
      <c r="I723" s="246">
        <v>30</v>
      </c>
      <c r="J723" s="234">
        <v>50</v>
      </c>
      <c r="K723" s="197">
        <f t="shared" si="298"/>
        <v>1500</v>
      </c>
      <c r="L723" s="199">
        <v>200</v>
      </c>
      <c r="M723" s="197"/>
      <c r="N723" s="197">
        <f t="shared" si="299"/>
        <v>0</v>
      </c>
      <c r="O723" s="198">
        <f t="shared" si="300"/>
        <v>1500</v>
      </c>
    </row>
    <row r="724" spans="1:15" s="2" customFormat="1" ht="24" hidden="1" customHeight="1" thickBot="1" x14ac:dyDescent="0.25">
      <c r="A724" s="616"/>
      <c r="B724" s="605"/>
      <c r="C724" s="665"/>
      <c r="D724" s="235" t="s">
        <v>5</v>
      </c>
      <c r="E724" s="247">
        <v>1</v>
      </c>
      <c r="F724" s="237" t="s">
        <v>8</v>
      </c>
      <c r="G724" s="237" t="s">
        <v>15</v>
      </c>
      <c r="H724" s="237" t="s">
        <v>23</v>
      </c>
      <c r="I724" s="247">
        <v>30</v>
      </c>
      <c r="J724" s="238">
        <v>50</v>
      </c>
      <c r="K724" s="204">
        <f t="shared" si="298"/>
        <v>1500</v>
      </c>
      <c r="L724" s="211">
        <v>200</v>
      </c>
      <c r="M724" s="204"/>
      <c r="N724" s="204">
        <f t="shared" si="299"/>
        <v>0</v>
      </c>
      <c r="O724" s="205">
        <f t="shared" si="300"/>
        <v>1500</v>
      </c>
    </row>
    <row r="725" spans="1:15" s="2" customFormat="1" ht="24" hidden="1" customHeight="1" thickBot="1" x14ac:dyDescent="0.25">
      <c r="A725" s="616"/>
      <c r="B725" s="605"/>
      <c r="C725" s="665"/>
      <c r="D725" s="641" t="s">
        <v>33</v>
      </c>
      <c r="E725" s="642"/>
      <c r="F725" s="642"/>
      <c r="G725" s="642"/>
      <c r="H725" s="642"/>
      <c r="I725" s="239">
        <f>SUM(I720:I724)</f>
        <v>150</v>
      </c>
      <c r="J725" s="240" t="s">
        <v>43</v>
      </c>
      <c r="K725" s="208" t="s">
        <v>43</v>
      </c>
      <c r="L725" s="207" t="s">
        <v>43</v>
      </c>
      <c r="M725" s="208" t="s">
        <v>43</v>
      </c>
      <c r="N725" s="209" t="s">
        <v>50</v>
      </c>
      <c r="O725" s="210">
        <f>SUM(O720:O724)</f>
        <v>7500</v>
      </c>
    </row>
    <row r="726" spans="1:15" s="2" customFormat="1" ht="24" hidden="1" customHeight="1" x14ac:dyDescent="0.2">
      <c r="A726" s="616"/>
      <c r="B726" s="605"/>
      <c r="C726" s="665"/>
      <c r="D726" s="241" t="s">
        <v>5</v>
      </c>
      <c r="E726" s="245">
        <v>1</v>
      </c>
      <c r="F726" s="243" t="s">
        <v>8</v>
      </c>
      <c r="G726" s="243" t="s">
        <v>15</v>
      </c>
      <c r="H726" s="243" t="s">
        <v>23</v>
      </c>
      <c r="I726" s="245">
        <v>50</v>
      </c>
      <c r="J726" s="244">
        <v>50</v>
      </c>
      <c r="K726" s="193">
        <f>J726*I726</f>
        <v>2500</v>
      </c>
      <c r="L726" s="206">
        <v>200</v>
      </c>
      <c r="M726" s="193"/>
      <c r="N726" s="193">
        <f>M726*L726</f>
        <v>0</v>
      </c>
      <c r="O726" s="194">
        <f>N726+K726</f>
        <v>2500</v>
      </c>
    </row>
    <row r="727" spans="1:15" s="2" customFormat="1" ht="24" hidden="1" customHeight="1" x14ac:dyDescent="0.2">
      <c r="A727" s="616"/>
      <c r="B727" s="605"/>
      <c r="C727" s="665"/>
      <c r="D727" s="231" t="s">
        <v>5</v>
      </c>
      <c r="E727" s="246">
        <v>1</v>
      </c>
      <c r="F727" s="233" t="s">
        <v>8</v>
      </c>
      <c r="G727" s="233" t="s">
        <v>15</v>
      </c>
      <c r="H727" s="233" t="s">
        <v>23</v>
      </c>
      <c r="I727" s="246">
        <v>50</v>
      </c>
      <c r="J727" s="234">
        <v>50</v>
      </c>
      <c r="K727" s="197">
        <f t="shared" ref="K727:K730" si="301">J727*I727</f>
        <v>2500</v>
      </c>
      <c r="L727" s="199">
        <v>200</v>
      </c>
      <c r="M727" s="197"/>
      <c r="N727" s="197">
        <f t="shared" ref="N727:N730" si="302">M727*L727</f>
        <v>0</v>
      </c>
      <c r="O727" s="198">
        <f t="shared" ref="O727:O730" si="303">N727+K727</f>
        <v>2500</v>
      </c>
    </row>
    <row r="728" spans="1:15" s="2" customFormat="1" ht="24" hidden="1" customHeight="1" x14ac:dyDescent="0.2">
      <c r="A728" s="616"/>
      <c r="B728" s="605"/>
      <c r="C728" s="665"/>
      <c r="D728" s="231" t="s">
        <v>5</v>
      </c>
      <c r="E728" s="246">
        <v>1</v>
      </c>
      <c r="F728" s="233" t="s">
        <v>8</v>
      </c>
      <c r="G728" s="233" t="s">
        <v>15</v>
      </c>
      <c r="H728" s="233" t="s">
        <v>23</v>
      </c>
      <c r="I728" s="246">
        <v>50</v>
      </c>
      <c r="J728" s="234">
        <v>50</v>
      </c>
      <c r="K728" s="197">
        <f t="shared" si="301"/>
        <v>2500</v>
      </c>
      <c r="L728" s="199">
        <v>200</v>
      </c>
      <c r="M728" s="197"/>
      <c r="N728" s="197">
        <f t="shared" si="302"/>
        <v>0</v>
      </c>
      <c r="O728" s="198">
        <f t="shared" si="303"/>
        <v>2500</v>
      </c>
    </row>
    <row r="729" spans="1:15" s="2" customFormat="1" ht="24" hidden="1" customHeight="1" x14ac:dyDescent="0.2">
      <c r="A729" s="616"/>
      <c r="B729" s="605"/>
      <c r="C729" s="665"/>
      <c r="D729" s="231" t="s">
        <v>5</v>
      </c>
      <c r="E729" s="246">
        <v>1</v>
      </c>
      <c r="F729" s="233" t="s">
        <v>8</v>
      </c>
      <c r="G729" s="233" t="s">
        <v>15</v>
      </c>
      <c r="H729" s="233" t="s">
        <v>23</v>
      </c>
      <c r="I729" s="246">
        <v>50</v>
      </c>
      <c r="J729" s="234">
        <v>50</v>
      </c>
      <c r="K729" s="197">
        <f t="shared" si="301"/>
        <v>2500</v>
      </c>
      <c r="L729" s="199">
        <v>200</v>
      </c>
      <c r="M729" s="197"/>
      <c r="N729" s="197">
        <f t="shared" si="302"/>
        <v>0</v>
      </c>
      <c r="O729" s="198">
        <f t="shared" si="303"/>
        <v>2500</v>
      </c>
    </row>
    <row r="730" spans="1:15" s="2" customFormat="1" ht="24" hidden="1" customHeight="1" thickBot="1" x14ac:dyDescent="0.25">
      <c r="A730" s="616"/>
      <c r="B730" s="605"/>
      <c r="C730" s="665"/>
      <c r="D730" s="235" t="s">
        <v>5</v>
      </c>
      <c r="E730" s="247">
        <v>1</v>
      </c>
      <c r="F730" s="237" t="s">
        <v>8</v>
      </c>
      <c r="G730" s="237" t="s">
        <v>15</v>
      </c>
      <c r="H730" s="237" t="s">
        <v>23</v>
      </c>
      <c r="I730" s="247">
        <v>50</v>
      </c>
      <c r="J730" s="238">
        <v>50</v>
      </c>
      <c r="K730" s="204">
        <f t="shared" si="301"/>
        <v>2500</v>
      </c>
      <c r="L730" s="211">
        <v>200</v>
      </c>
      <c r="M730" s="204"/>
      <c r="N730" s="204">
        <f t="shared" si="302"/>
        <v>0</v>
      </c>
      <c r="O730" s="205">
        <f t="shared" si="303"/>
        <v>2500</v>
      </c>
    </row>
    <row r="731" spans="1:15" s="2" customFormat="1" ht="24" hidden="1" customHeight="1" thickBot="1" x14ac:dyDescent="0.25">
      <c r="A731" s="617"/>
      <c r="B731" s="606"/>
      <c r="C731" s="666"/>
      <c r="D731" s="641" t="s">
        <v>33</v>
      </c>
      <c r="E731" s="642"/>
      <c r="F731" s="642"/>
      <c r="G731" s="642"/>
      <c r="H731" s="642"/>
      <c r="I731" s="239">
        <f>SUM(I726:I730)</f>
        <v>250</v>
      </c>
      <c r="J731" s="240" t="s">
        <v>43</v>
      </c>
      <c r="K731" s="208" t="s">
        <v>43</v>
      </c>
      <c r="L731" s="207" t="s">
        <v>43</v>
      </c>
      <c r="M731" s="208" t="s">
        <v>43</v>
      </c>
      <c r="N731" s="209" t="s">
        <v>50</v>
      </c>
      <c r="O731" s="210">
        <f>SUM(O726:O730)</f>
        <v>12500</v>
      </c>
    </row>
    <row r="732" spans="1:15" s="2" customFormat="1" ht="24" hidden="1" customHeight="1" thickBot="1" x14ac:dyDescent="0.25">
      <c r="A732" s="591"/>
      <c r="B732" s="592"/>
      <c r="C732" s="592"/>
      <c r="D732" s="592"/>
      <c r="E732" s="592"/>
      <c r="F732" s="592"/>
      <c r="G732" s="592"/>
      <c r="H732" s="592"/>
      <c r="I732" s="592"/>
      <c r="J732" s="592"/>
      <c r="K732" s="592"/>
      <c r="L732" s="592"/>
      <c r="M732" s="592"/>
      <c r="N732" s="592"/>
      <c r="O732" s="593"/>
    </row>
    <row r="733" spans="1:15" s="2" customFormat="1" ht="24" hidden="1" customHeight="1" thickBot="1" x14ac:dyDescent="0.25">
      <c r="A733" s="530" t="s">
        <v>84</v>
      </c>
      <c r="B733" s="573">
        <v>3</v>
      </c>
      <c r="C733" s="630" t="s">
        <v>51</v>
      </c>
      <c r="D733" s="397" t="s">
        <v>5</v>
      </c>
      <c r="E733" s="386">
        <v>1</v>
      </c>
      <c r="F733" s="385" t="s">
        <v>8</v>
      </c>
      <c r="G733" s="385" t="s">
        <v>13</v>
      </c>
      <c r="H733" s="385" t="s">
        <v>24</v>
      </c>
      <c r="I733" s="386">
        <v>20</v>
      </c>
      <c r="J733" s="387">
        <f>AVERAGE(J538,J603,J668)</f>
        <v>44.666666666666664</v>
      </c>
      <c r="K733" s="225">
        <f>J733*I733</f>
        <v>893.33333333333326</v>
      </c>
      <c r="L733" s="224">
        <v>0</v>
      </c>
      <c r="M733" s="225"/>
      <c r="N733" s="225">
        <f>M733*L733</f>
        <v>0</v>
      </c>
      <c r="O733" s="226">
        <f>N733+K733</f>
        <v>893.33333333333326</v>
      </c>
    </row>
    <row r="734" spans="1:15" s="2" customFormat="1" ht="24" hidden="1" customHeight="1" thickBot="1" x14ac:dyDescent="0.25">
      <c r="A734" s="531"/>
      <c r="B734" s="574"/>
      <c r="C734" s="631"/>
      <c r="D734" s="398" t="s">
        <v>5</v>
      </c>
      <c r="E734" s="48">
        <v>1</v>
      </c>
      <c r="F734" s="47" t="s">
        <v>8</v>
      </c>
      <c r="G734" s="47" t="s">
        <v>13</v>
      </c>
      <c r="H734" s="47" t="s">
        <v>24</v>
      </c>
      <c r="I734" s="48">
        <v>20</v>
      </c>
      <c r="J734" s="387">
        <f t="shared" ref="J734:J735" si="304">AVERAGE(J539,J604,J669)</f>
        <v>44.666666666666664</v>
      </c>
      <c r="K734" s="14">
        <f t="shared" ref="K734:K735" si="305">J734*I734</f>
        <v>893.33333333333326</v>
      </c>
      <c r="L734" s="13">
        <v>0</v>
      </c>
      <c r="M734" s="14"/>
      <c r="N734" s="14">
        <f t="shared" ref="N734:N735" si="306">M734*L734</f>
        <v>0</v>
      </c>
      <c r="O734" s="53">
        <f t="shared" ref="O734:O735" si="307">N734+K734</f>
        <v>893.33333333333326</v>
      </c>
    </row>
    <row r="735" spans="1:15" s="2" customFormat="1" ht="24" hidden="1" customHeight="1" thickBot="1" x14ac:dyDescent="0.25">
      <c r="A735" s="531"/>
      <c r="B735" s="574"/>
      <c r="C735" s="631"/>
      <c r="D735" s="399" t="s">
        <v>5</v>
      </c>
      <c r="E735" s="389">
        <v>1</v>
      </c>
      <c r="F735" s="388" t="s">
        <v>8</v>
      </c>
      <c r="G735" s="388" t="s">
        <v>13</v>
      </c>
      <c r="H735" s="388" t="s">
        <v>24</v>
      </c>
      <c r="I735" s="389">
        <v>20</v>
      </c>
      <c r="J735" s="387">
        <f t="shared" si="304"/>
        <v>44.666666666666664</v>
      </c>
      <c r="K735" s="267">
        <f t="shared" si="305"/>
        <v>893.33333333333326</v>
      </c>
      <c r="L735" s="266">
        <v>0</v>
      </c>
      <c r="M735" s="267"/>
      <c r="N735" s="267">
        <f t="shared" si="306"/>
        <v>0</v>
      </c>
      <c r="O735" s="268">
        <f t="shared" si="307"/>
        <v>893.33333333333326</v>
      </c>
    </row>
    <row r="736" spans="1:15" s="2" customFormat="1" ht="24" hidden="1" customHeight="1" thickBot="1" x14ac:dyDescent="0.25">
      <c r="A736" s="531"/>
      <c r="B736" s="574"/>
      <c r="C736" s="631"/>
      <c r="D736" s="633" t="s">
        <v>36</v>
      </c>
      <c r="E736" s="634"/>
      <c r="F736" s="634"/>
      <c r="G736" s="634"/>
      <c r="H736" s="634"/>
      <c r="I736" s="393">
        <f>SUM(I733:I735)</f>
        <v>60</v>
      </c>
      <c r="J736" s="394" t="s">
        <v>43</v>
      </c>
      <c r="K736" s="276" t="s">
        <v>43</v>
      </c>
      <c r="L736" s="275" t="s">
        <v>43</v>
      </c>
      <c r="M736" s="276" t="s">
        <v>43</v>
      </c>
      <c r="N736" s="277" t="s">
        <v>50</v>
      </c>
      <c r="O736" s="278">
        <f>SUM(O733:O735)</f>
        <v>2680</v>
      </c>
    </row>
    <row r="737" spans="1:15" s="2" customFormat="1" ht="24" hidden="1" customHeight="1" x14ac:dyDescent="0.2">
      <c r="A737" s="531"/>
      <c r="B737" s="574"/>
      <c r="C737" s="631"/>
      <c r="D737" s="400" t="s">
        <v>5</v>
      </c>
      <c r="E737" s="391">
        <v>1</v>
      </c>
      <c r="F737" s="390" t="s">
        <v>8</v>
      </c>
      <c r="G737" s="390" t="s">
        <v>14</v>
      </c>
      <c r="H737" s="390" t="s">
        <v>23</v>
      </c>
      <c r="I737" s="391">
        <v>40</v>
      </c>
      <c r="J737" s="392">
        <f>AVERAGE(J542,J607,J672)</f>
        <v>43.333333333333336</v>
      </c>
      <c r="K737" s="272">
        <f>J737*I737</f>
        <v>1733.3333333333335</v>
      </c>
      <c r="L737" s="274">
        <v>0</v>
      </c>
      <c r="M737" s="272"/>
      <c r="N737" s="272">
        <f>M737*L737</f>
        <v>0</v>
      </c>
      <c r="O737" s="273">
        <f>N737+K737</f>
        <v>1733.3333333333335</v>
      </c>
    </row>
    <row r="738" spans="1:15" s="2" customFormat="1" ht="24" hidden="1" customHeight="1" x14ac:dyDescent="0.2">
      <c r="A738" s="531"/>
      <c r="B738" s="574"/>
      <c r="C738" s="631"/>
      <c r="D738" s="398" t="s">
        <v>5</v>
      </c>
      <c r="E738" s="48">
        <v>1</v>
      </c>
      <c r="F738" s="47" t="s">
        <v>8</v>
      </c>
      <c r="G738" s="47" t="s">
        <v>14</v>
      </c>
      <c r="H738" s="47" t="s">
        <v>23</v>
      </c>
      <c r="I738" s="48">
        <v>40</v>
      </c>
      <c r="J738" s="392">
        <f t="shared" ref="J738:J739" si="308">AVERAGE(J543,J608,J673)</f>
        <v>43.333333333333336</v>
      </c>
      <c r="K738" s="14">
        <f t="shared" ref="K738:K739" si="309">J738*I738</f>
        <v>1733.3333333333335</v>
      </c>
      <c r="L738" s="13">
        <v>0</v>
      </c>
      <c r="M738" s="14"/>
      <c r="N738" s="14">
        <f t="shared" ref="N738:N739" si="310">M738*L738</f>
        <v>0</v>
      </c>
      <c r="O738" s="53">
        <f t="shared" ref="O738:O739" si="311">N738+K738</f>
        <v>1733.3333333333335</v>
      </c>
    </row>
    <row r="739" spans="1:15" s="2" customFormat="1" ht="24" hidden="1" customHeight="1" thickBot="1" x14ac:dyDescent="0.25">
      <c r="A739" s="531"/>
      <c r="B739" s="574"/>
      <c r="C739" s="631"/>
      <c r="D739" s="399" t="s">
        <v>5</v>
      </c>
      <c r="E739" s="389">
        <v>1</v>
      </c>
      <c r="F739" s="388" t="s">
        <v>8</v>
      </c>
      <c r="G739" s="388" t="s">
        <v>14</v>
      </c>
      <c r="H739" s="388" t="s">
        <v>23</v>
      </c>
      <c r="I739" s="389">
        <v>40</v>
      </c>
      <c r="J739" s="392">
        <f t="shared" si="308"/>
        <v>43.333333333333336</v>
      </c>
      <c r="K739" s="267">
        <f t="shared" si="309"/>
        <v>1733.3333333333335</v>
      </c>
      <c r="L739" s="266">
        <v>0</v>
      </c>
      <c r="M739" s="267"/>
      <c r="N739" s="267">
        <f t="shared" si="310"/>
        <v>0</v>
      </c>
      <c r="O739" s="268">
        <f t="shared" si="311"/>
        <v>1733.3333333333335</v>
      </c>
    </row>
    <row r="740" spans="1:15" s="2" customFormat="1" ht="24" hidden="1" customHeight="1" thickBot="1" x14ac:dyDescent="0.25">
      <c r="A740" s="531"/>
      <c r="B740" s="574"/>
      <c r="C740" s="631"/>
      <c r="D740" s="633" t="s">
        <v>22</v>
      </c>
      <c r="E740" s="634"/>
      <c r="F740" s="634"/>
      <c r="G740" s="634"/>
      <c r="H740" s="634"/>
      <c r="I740" s="393">
        <f>SUM(I737:I739)</f>
        <v>120</v>
      </c>
      <c r="J740" s="394" t="s">
        <v>43</v>
      </c>
      <c r="K740" s="276" t="s">
        <v>43</v>
      </c>
      <c r="L740" s="275" t="s">
        <v>43</v>
      </c>
      <c r="M740" s="276" t="s">
        <v>43</v>
      </c>
      <c r="N740" s="277" t="s">
        <v>50</v>
      </c>
      <c r="O740" s="278">
        <f>SUM(O737:O739)</f>
        <v>5200</v>
      </c>
    </row>
    <row r="741" spans="1:15" s="2" customFormat="1" ht="24" hidden="1" customHeight="1" x14ac:dyDescent="0.2">
      <c r="A741" s="531"/>
      <c r="B741" s="574"/>
      <c r="C741" s="631"/>
      <c r="D741" s="400" t="s">
        <v>5</v>
      </c>
      <c r="E741" s="391">
        <v>1</v>
      </c>
      <c r="F741" s="390" t="s">
        <v>8</v>
      </c>
      <c r="G741" s="390" t="s">
        <v>14</v>
      </c>
      <c r="H741" s="390" t="s">
        <v>23</v>
      </c>
      <c r="I741" s="391">
        <v>20</v>
      </c>
      <c r="J741" s="392">
        <f>AVERAGE(J546,J611,J676)</f>
        <v>47.333333333333336</v>
      </c>
      <c r="K741" s="272">
        <f>J741*I741</f>
        <v>946.66666666666674</v>
      </c>
      <c r="L741" s="274">
        <v>0</v>
      </c>
      <c r="M741" s="272"/>
      <c r="N741" s="272">
        <f>M741*L741</f>
        <v>0</v>
      </c>
      <c r="O741" s="273">
        <f>N741+K741</f>
        <v>946.66666666666674</v>
      </c>
    </row>
    <row r="742" spans="1:15" s="2" customFormat="1" ht="24" hidden="1" customHeight="1" x14ac:dyDescent="0.2">
      <c r="A742" s="531"/>
      <c r="B742" s="574"/>
      <c r="C742" s="631"/>
      <c r="D742" s="398" t="s">
        <v>5</v>
      </c>
      <c r="E742" s="48">
        <v>1</v>
      </c>
      <c r="F742" s="47" t="s">
        <v>8</v>
      </c>
      <c r="G742" s="47" t="s">
        <v>14</v>
      </c>
      <c r="H742" s="47" t="s">
        <v>23</v>
      </c>
      <c r="I742" s="48">
        <v>20</v>
      </c>
      <c r="J742" s="392">
        <f t="shared" ref="J742:J745" si="312">AVERAGE(J547,J612,J677)</f>
        <v>47.333333333333336</v>
      </c>
      <c r="K742" s="14">
        <f t="shared" ref="K742:K745" si="313">J742*I742</f>
        <v>946.66666666666674</v>
      </c>
      <c r="L742" s="13">
        <v>0</v>
      </c>
      <c r="M742" s="14"/>
      <c r="N742" s="14">
        <f t="shared" ref="N742:N745" si="314">M742*L742</f>
        <v>0</v>
      </c>
      <c r="O742" s="53">
        <f t="shared" ref="O742:O745" si="315">N742+K742</f>
        <v>946.66666666666674</v>
      </c>
    </row>
    <row r="743" spans="1:15" s="2" customFormat="1" ht="24" hidden="1" customHeight="1" x14ac:dyDescent="0.2">
      <c r="A743" s="531"/>
      <c r="B743" s="574"/>
      <c r="C743" s="631"/>
      <c r="D743" s="398" t="s">
        <v>5</v>
      </c>
      <c r="E743" s="48">
        <v>1</v>
      </c>
      <c r="F743" s="47" t="s">
        <v>8</v>
      </c>
      <c r="G743" s="47" t="s">
        <v>14</v>
      </c>
      <c r="H743" s="47" t="s">
        <v>23</v>
      </c>
      <c r="I743" s="48">
        <v>20</v>
      </c>
      <c r="J743" s="392">
        <f t="shared" si="312"/>
        <v>47.333333333333336</v>
      </c>
      <c r="K743" s="14">
        <f t="shared" si="313"/>
        <v>946.66666666666674</v>
      </c>
      <c r="L743" s="13">
        <v>0</v>
      </c>
      <c r="M743" s="14"/>
      <c r="N743" s="14">
        <f t="shared" si="314"/>
        <v>0</v>
      </c>
      <c r="O743" s="53">
        <f t="shared" si="315"/>
        <v>946.66666666666674</v>
      </c>
    </row>
    <row r="744" spans="1:15" s="2" customFormat="1" ht="24" hidden="1" customHeight="1" x14ac:dyDescent="0.2">
      <c r="A744" s="531"/>
      <c r="B744" s="574"/>
      <c r="C744" s="631"/>
      <c r="D744" s="398" t="s">
        <v>5</v>
      </c>
      <c r="E744" s="48">
        <v>1</v>
      </c>
      <c r="F744" s="47" t="s">
        <v>8</v>
      </c>
      <c r="G744" s="47" t="s">
        <v>14</v>
      </c>
      <c r="H744" s="47" t="s">
        <v>23</v>
      </c>
      <c r="I744" s="48">
        <v>20</v>
      </c>
      <c r="J744" s="392">
        <f t="shared" si="312"/>
        <v>47.333333333333336</v>
      </c>
      <c r="K744" s="14">
        <f t="shared" si="313"/>
        <v>946.66666666666674</v>
      </c>
      <c r="L744" s="13">
        <v>0</v>
      </c>
      <c r="M744" s="14"/>
      <c r="N744" s="14">
        <f t="shared" si="314"/>
        <v>0</v>
      </c>
      <c r="O744" s="53">
        <f t="shared" si="315"/>
        <v>946.66666666666674</v>
      </c>
    </row>
    <row r="745" spans="1:15" s="2" customFormat="1" ht="24" hidden="1" customHeight="1" thickBot="1" x14ac:dyDescent="0.25">
      <c r="A745" s="531"/>
      <c r="B745" s="574"/>
      <c r="C745" s="631"/>
      <c r="D745" s="399" t="s">
        <v>5</v>
      </c>
      <c r="E745" s="389">
        <v>1</v>
      </c>
      <c r="F745" s="388" t="s">
        <v>8</v>
      </c>
      <c r="G745" s="388" t="s">
        <v>14</v>
      </c>
      <c r="H745" s="388" t="s">
        <v>23</v>
      </c>
      <c r="I745" s="389">
        <v>20</v>
      </c>
      <c r="J745" s="392">
        <f t="shared" si="312"/>
        <v>47.333333333333336</v>
      </c>
      <c r="K745" s="267">
        <f t="shared" si="313"/>
        <v>946.66666666666674</v>
      </c>
      <c r="L745" s="266">
        <v>0</v>
      </c>
      <c r="M745" s="267"/>
      <c r="N745" s="267">
        <f t="shared" si="314"/>
        <v>0</v>
      </c>
      <c r="O745" s="268">
        <f t="shared" si="315"/>
        <v>946.66666666666674</v>
      </c>
    </row>
    <row r="746" spans="1:15" s="2" customFormat="1" ht="24" hidden="1" customHeight="1" thickBot="1" x14ac:dyDescent="0.25">
      <c r="A746" s="531"/>
      <c r="B746" s="574"/>
      <c r="C746" s="631"/>
      <c r="D746" s="633" t="s">
        <v>22</v>
      </c>
      <c r="E746" s="634"/>
      <c r="F746" s="634"/>
      <c r="G746" s="634"/>
      <c r="H746" s="634"/>
      <c r="I746" s="393">
        <f>SUM(I743:I745)</f>
        <v>60</v>
      </c>
      <c r="J746" s="394" t="s">
        <v>43</v>
      </c>
      <c r="K746" s="276" t="s">
        <v>43</v>
      </c>
      <c r="L746" s="275" t="s">
        <v>43</v>
      </c>
      <c r="M746" s="276" t="s">
        <v>43</v>
      </c>
      <c r="N746" s="277" t="s">
        <v>50</v>
      </c>
      <c r="O746" s="278">
        <f>SUM(O741:O745)</f>
        <v>4733.3333333333339</v>
      </c>
    </row>
    <row r="747" spans="1:15" s="2" customFormat="1" ht="24" hidden="1" customHeight="1" x14ac:dyDescent="0.2">
      <c r="A747" s="531"/>
      <c r="B747" s="574"/>
      <c r="C747" s="631"/>
      <c r="D747" s="400" t="s">
        <v>5</v>
      </c>
      <c r="E747" s="391">
        <v>1</v>
      </c>
      <c r="F747" s="390" t="s">
        <v>8</v>
      </c>
      <c r="G747" s="390" t="s">
        <v>14</v>
      </c>
      <c r="H747" s="390" t="s">
        <v>23</v>
      </c>
      <c r="I747" s="391">
        <v>40</v>
      </c>
      <c r="J747" s="392">
        <f>AVERAGE(J552,J617,J682)</f>
        <v>43.333333333333336</v>
      </c>
      <c r="K747" s="272">
        <f>J747*I747</f>
        <v>1733.3333333333335</v>
      </c>
      <c r="L747" s="274">
        <v>0</v>
      </c>
      <c r="M747" s="272"/>
      <c r="N747" s="272">
        <f>M747*L747</f>
        <v>0</v>
      </c>
      <c r="O747" s="273">
        <f>N747+K747</f>
        <v>1733.3333333333335</v>
      </c>
    </row>
    <row r="748" spans="1:15" s="2" customFormat="1" ht="24" hidden="1" customHeight="1" x14ac:dyDescent="0.2">
      <c r="A748" s="531"/>
      <c r="B748" s="574"/>
      <c r="C748" s="631"/>
      <c r="D748" s="398" t="s">
        <v>5</v>
      </c>
      <c r="E748" s="48">
        <v>1</v>
      </c>
      <c r="F748" s="47" t="s">
        <v>8</v>
      </c>
      <c r="G748" s="47" t="s">
        <v>14</v>
      </c>
      <c r="H748" s="47" t="s">
        <v>23</v>
      </c>
      <c r="I748" s="48">
        <v>40</v>
      </c>
      <c r="J748" s="392">
        <f t="shared" ref="J748:J751" si="316">AVERAGE(J553,J618,J683)</f>
        <v>43.333333333333336</v>
      </c>
      <c r="K748" s="14">
        <f t="shared" ref="K748:K751" si="317">J748*I748</f>
        <v>1733.3333333333335</v>
      </c>
      <c r="L748" s="13">
        <v>0</v>
      </c>
      <c r="M748" s="14"/>
      <c r="N748" s="14">
        <f t="shared" ref="N748:N751" si="318">M748*L748</f>
        <v>0</v>
      </c>
      <c r="O748" s="53">
        <f t="shared" ref="O748:O751" si="319">N748+K748</f>
        <v>1733.3333333333335</v>
      </c>
    </row>
    <row r="749" spans="1:15" s="2" customFormat="1" ht="24" hidden="1" customHeight="1" x14ac:dyDescent="0.2">
      <c r="A749" s="531"/>
      <c r="B749" s="574"/>
      <c r="C749" s="631"/>
      <c r="D749" s="398" t="s">
        <v>5</v>
      </c>
      <c r="E749" s="48">
        <v>1</v>
      </c>
      <c r="F749" s="47" t="s">
        <v>8</v>
      </c>
      <c r="G749" s="47" t="s">
        <v>14</v>
      </c>
      <c r="H749" s="47" t="s">
        <v>23</v>
      </c>
      <c r="I749" s="48">
        <v>40</v>
      </c>
      <c r="J749" s="392">
        <f t="shared" si="316"/>
        <v>43.333333333333336</v>
      </c>
      <c r="K749" s="14">
        <f t="shared" si="317"/>
        <v>1733.3333333333335</v>
      </c>
      <c r="L749" s="13">
        <v>0</v>
      </c>
      <c r="M749" s="14"/>
      <c r="N749" s="14">
        <f t="shared" si="318"/>
        <v>0</v>
      </c>
      <c r="O749" s="53">
        <f t="shared" si="319"/>
        <v>1733.3333333333335</v>
      </c>
    </row>
    <row r="750" spans="1:15" s="2" customFormat="1" ht="24" hidden="1" customHeight="1" x14ac:dyDescent="0.2">
      <c r="A750" s="531"/>
      <c r="B750" s="574"/>
      <c r="C750" s="631"/>
      <c r="D750" s="398" t="s">
        <v>5</v>
      </c>
      <c r="E750" s="48">
        <v>1</v>
      </c>
      <c r="F750" s="47" t="s">
        <v>8</v>
      </c>
      <c r="G750" s="47" t="s">
        <v>14</v>
      </c>
      <c r="H750" s="47" t="s">
        <v>23</v>
      </c>
      <c r="I750" s="48">
        <v>40</v>
      </c>
      <c r="J750" s="392">
        <f t="shared" si="316"/>
        <v>43.333333333333336</v>
      </c>
      <c r="K750" s="14">
        <f t="shared" si="317"/>
        <v>1733.3333333333335</v>
      </c>
      <c r="L750" s="13">
        <v>0</v>
      </c>
      <c r="M750" s="14"/>
      <c r="N750" s="14">
        <f t="shared" si="318"/>
        <v>0</v>
      </c>
      <c r="O750" s="53">
        <f t="shared" si="319"/>
        <v>1733.3333333333335</v>
      </c>
    </row>
    <row r="751" spans="1:15" s="2" customFormat="1" ht="24" hidden="1" customHeight="1" thickBot="1" x14ac:dyDescent="0.25">
      <c r="A751" s="531"/>
      <c r="B751" s="574"/>
      <c r="C751" s="631"/>
      <c r="D751" s="399" t="s">
        <v>5</v>
      </c>
      <c r="E751" s="389">
        <v>1</v>
      </c>
      <c r="F751" s="388" t="s">
        <v>8</v>
      </c>
      <c r="G751" s="388" t="s">
        <v>14</v>
      </c>
      <c r="H751" s="388" t="s">
        <v>23</v>
      </c>
      <c r="I751" s="389">
        <v>40</v>
      </c>
      <c r="J751" s="392">
        <f t="shared" si="316"/>
        <v>43.333333333333336</v>
      </c>
      <c r="K751" s="267">
        <f t="shared" si="317"/>
        <v>1733.3333333333335</v>
      </c>
      <c r="L751" s="266">
        <v>0</v>
      </c>
      <c r="M751" s="267"/>
      <c r="N751" s="267">
        <f t="shared" si="318"/>
        <v>0</v>
      </c>
      <c r="O751" s="268">
        <f t="shared" si="319"/>
        <v>1733.3333333333335</v>
      </c>
    </row>
    <row r="752" spans="1:15" s="2" customFormat="1" ht="24" hidden="1" customHeight="1" thickBot="1" x14ac:dyDescent="0.25">
      <c r="A752" s="531"/>
      <c r="B752" s="574"/>
      <c r="C752" s="631"/>
      <c r="D752" s="633" t="s">
        <v>22</v>
      </c>
      <c r="E752" s="634"/>
      <c r="F752" s="634"/>
      <c r="G752" s="634"/>
      <c r="H752" s="634"/>
      <c r="I752" s="393">
        <f>SUM(I747:I751)</f>
        <v>200</v>
      </c>
      <c r="J752" s="394" t="s">
        <v>43</v>
      </c>
      <c r="K752" s="276" t="s">
        <v>43</v>
      </c>
      <c r="L752" s="275" t="s">
        <v>43</v>
      </c>
      <c r="M752" s="276" t="s">
        <v>43</v>
      </c>
      <c r="N752" s="277" t="s">
        <v>50</v>
      </c>
      <c r="O752" s="278">
        <f>SUM(O747:O751)</f>
        <v>8666.6666666666679</v>
      </c>
    </row>
    <row r="753" spans="1:15" s="2" customFormat="1" ht="24" hidden="1" customHeight="1" x14ac:dyDescent="0.2">
      <c r="A753" s="531"/>
      <c r="B753" s="574"/>
      <c r="C753" s="631"/>
      <c r="D753" s="400" t="s">
        <v>5</v>
      </c>
      <c r="E753" s="396">
        <v>1</v>
      </c>
      <c r="F753" s="390" t="s">
        <v>8</v>
      </c>
      <c r="G753" s="390" t="s">
        <v>15</v>
      </c>
      <c r="H753" s="390" t="s">
        <v>23</v>
      </c>
      <c r="I753" s="396">
        <v>30</v>
      </c>
      <c r="J753" s="392">
        <f>AVERAGE(J558,J623,J688)</f>
        <v>62.333333333333336</v>
      </c>
      <c r="K753" s="272">
        <f>J753*I753</f>
        <v>1870</v>
      </c>
      <c r="L753" s="271">
        <v>0</v>
      </c>
      <c r="M753" s="272"/>
      <c r="N753" s="272">
        <f>M753*L753</f>
        <v>0</v>
      </c>
      <c r="O753" s="273">
        <f>N753+K753</f>
        <v>1870</v>
      </c>
    </row>
    <row r="754" spans="1:15" s="2" customFormat="1" ht="24" hidden="1" customHeight="1" x14ac:dyDescent="0.2">
      <c r="A754" s="531"/>
      <c r="B754" s="574"/>
      <c r="C754" s="631"/>
      <c r="D754" s="398" t="s">
        <v>5</v>
      </c>
      <c r="E754" s="49">
        <v>1</v>
      </c>
      <c r="F754" s="47" t="s">
        <v>8</v>
      </c>
      <c r="G754" s="47" t="s">
        <v>15</v>
      </c>
      <c r="H754" s="47" t="s">
        <v>23</v>
      </c>
      <c r="I754" s="49">
        <v>30</v>
      </c>
      <c r="J754" s="392">
        <f t="shared" ref="J754:J757" si="320">AVERAGE(J559,J624,J689)</f>
        <v>62.333333333333336</v>
      </c>
      <c r="K754" s="14">
        <f t="shared" ref="K754:K757" si="321">J754*I754</f>
        <v>1870</v>
      </c>
      <c r="L754" s="15">
        <v>0</v>
      </c>
      <c r="M754" s="14"/>
      <c r="N754" s="14">
        <f t="shared" ref="N754:N757" si="322">M754*L754</f>
        <v>0</v>
      </c>
      <c r="O754" s="53">
        <f t="shared" ref="O754:O757" si="323">N754+K754</f>
        <v>1870</v>
      </c>
    </row>
    <row r="755" spans="1:15" s="2" customFormat="1" ht="24" hidden="1" customHeight="1" x14ac:dyDescent="0.2">
      <c r="A755" s="531"/>
      <c r="B755" s="574"/>
      <c r="C755" s="631"/>
      <c r="D755" s="398" t="s">
        <v>5</v>
      </c>
      <c r="E755" s="49">
        <v>1</v>
      </c>
      <c r="F755" s="47" t="s">
        <v>8</v>
      </c>
      <c r="G755" s="47" t="s">
        <v>15</v>
      </c>
      <c r="H755" s="47" t="s">
        <v>23</v>
      </c>
      <c r="I755" s="49">
        <v>30</v>
      </c>
      <c r="J755" s="392">
        <f t="shared" si="320"/>
        <v>62.333333333333336</v>
      </c>
      <c r="K755" s="14">
        <f t="shared" si="321"/>
        <v>1870</v>
      </c>
      <c r="L755" s="15">
        <v>0</v>
      </c>
      <c r="M755" s="14"/>
      <c r="N755" s="14">
        <f t="shared" si="322"/>
        <v>0</v>
      </c>
      <c r="O755" s="53">
        <f t="shared" si="323"/>
        <v>1870</v>
      </c>
    </row>
    <row r="756" spans="1:15" s="2" customFormat="1" ht="24" hidden="1" customHeight="1" x14ac:dyDescent="0.2">
      <c r="A756" s="531"/>
      <c r="B756" s="574"/>
      <c r="C756" s="631"/>
      <c r="D756" s="398" t="s">
        <v>5</v>
      </c>
      <c r="E756" s="49">
        <v>1</v>
      </c>
      <c r="F756" s="47" t="s">
        <v>8</v>
      </c>
      <c r="G756" s="47" t="s">
        <v>15</v>
      </c>
      <c r="H756" s="47" t="s">
        <v>23</v>
      </c>
      <c r="I756" s="49">
        <v>30</v>
      </c>
      <c r="J756" s="392">
        <f t="shared" si="320"/>
        <v>62.333333333333336</v>
      </c>
      <c r="K756" s="14">
        <f t="shared" si="321"/>
        <v>1870</v>
      </c>
      <c r="L756" s="15">
        <v>0</v>
      </c>
      <c r="M756" s="14"/>
      <c r="N756" s="14">
        <f t="shared" si="322"/>
        <v>0</v>
      </c>
      <c r="O756" s="53">
        <f t="shared" si="323"/>
        <v>1870</v>
      </c>
    </row>
    <row r="757" spans="1:15" s="2" customFormat="1" ht="24" hidden="1" customHeight="1" thickBot="1" x14ac:dyDescent="0.25">
      <c r="A757" s="531"/>
      <c r="B757" s="574"/>
      <c r="C757" s="631"/>
      <c r="D757" s="399" t="s">
        <v>5</v>
      </c>
      <c r="E757" s="395">
        <v>1</v>
      </c>
      <c r="F757" s="388" t="s">
        <v>8</v>
      </c>
      <c r="G757" s="388" t="s">
        <v>15</v>
      </c>
      <c r="H757" s="388" t="s">
        <v>23</v>
      </c>
      <c r="I757" s="395">
        <v>30</v>
      </c>
      <c r="J757" s="392">
        <f t="shared" si="320"/>
        <v>62.333333333333336</v>
      </c>
      <c r="K757" s="267">
        <f t="shared" si="321"/>
        <v>1870</v>
      </c>
      <c r="L757" s="269">
        <v>0</v>
      </c>
      <c r="M757" s="267"/>
      <c r="N757" s="267">
        <f t="shared" si="322"/>
        <v>0</v>
      </c>
      <c r="O757" s="268">
        <f t="shared" si="323"/>
        <v>1870</v>
      </c>
    </row>
    <row r="758" spans="1:15" s="2" customFormat="1" ht="24" hidden="1" customHeight="1" thickBot="1" x14ac:dyDescent="0.25">
      <c r="A758" s="531"/>
      <c r="B758" s="574"/>
      <c r="C758" s="631"/>
      <c r="D758" s="633" t="s">
        <v>33</v>
      </c>
      <c r="E758" s="634"/>
      <c r="F758" s="634"/>
      <c r="G758" s="634"/>
      <c r="H758" s="634"/>
      <c r="I758" s="393">
        <f>SUM(I753:I757)</f>
        <v>150</v>
      </c>
      <c r="J758" s="394" t="s">
        <v>43</v>
      </c>
      <c r="K758" s="276" t="s">
        <v>43</v>
      </c>
      <c r="L758" s="275" t="s">
        <v>43</v>
      </c>
      <c r="M758" s="276" t="s">
        <v>43</v>
      </c>
      <c r="N758" s="277" t="s">
        <v>50</v>
      </c>
      <c r="O758" s="278">
        <f>SUM(O753:O757)</f>
        <v>9350</v>
      </c>
    </row>
    <row r="759" spans="1:15" s="2" customFormat="1" ht="24" hidden="1" customHeight="1" x14ac:dyDescent="0.2">
      <c r="A759" s="531"/>
      <c r="B759" s="574"/>
      <c r="C759" s="631"/>
      <c r="D759" s="400" t="s">
        <v>5</v>
      </c>
      <c r="E759" s="396">
        <v>1</v>
      </c>
      <c r="F759" s="390" t="s">
        <v>8</v>
      </c>
      <c r="G759" s="390" t="s">
        <v>15</v>
      </c>
      <c r="H759" s="390" t="s">
        <v>23</v>
      </c>
      <c r="I759" s="396">
        <v>50</v>
      </c>
      <c r="J759" s="392">
        <f>AVERAGE(J564,J629,J694)</f>
        <v>60</v>
      </c>
      <c r="K759" s="272">
        <f>J759*I759</f>
        <v>3000</v>
      </c>
      <c r="L759" s="271">
        <v>0</v>
      </c>
      <c r="M759" s="272"/>
      <c r="N759" s="272">
        <f>M759*L759</f>
        <v>0</v>
      </c>
      <c r="O759" s="273">
        <f>N759+K759</f>
        <v>3000</v>
      </c>
    </row>
    <row r="760" spans="1:15" s="2" customFormat="1" ht="24" hidden="1" customHeight="1" x14ac:dyDescent="0.2">
      <c r="A760" s="531"/>
      <c r="B760" s="574"/>
      <c r="C760" s="631"/>
      <c r="D760" s="398" t="s">
        <v>5</v>
      </c>
      <c r="E760" s="49">
        <v>1</v>
      </c>
      <c r="F760" s="47" t="s">
        <v>8</v>
      </c>
      <c r="G760" s="47" t="s">
        <v>15</v>
      </c>
      <c r="H760" s="47" t="s">
        <v>23</v>
      </c>
      <c r="I760" s="49">
        <v>50</v>
      </c>
      <c r="J760" s="392">
        <f t="shared" ref="J760:J763" si="324">AVERAGE(J565,J630,J695)</f>
        <v>60</v>
      </c>
      <c r="K760" s="14">
        <f t="shared" ref="K760:K763" si="325">J760*I760</f>
        <v>3000</v>
      </c>
      <c r="L760" s="15">
        <v>0</v>
      </c>
      <c r="M760" s="14"/>
      <c r="N760" s="14">
        <f t="shared" ref="N760:N763" si="326">M760*L760</f>
        <v>0</v>
      </c>
      <c r="O760" s="53">
        <f t="shared" ref="O760:O763" si="327">N760+K760</f>
        <v>3000</v>
      </c>
    </row>
    <row r="761" spans="1:15" s="2" customFormat="1" ht="24" hidden="1" customHeight="1" x14ac:dyDescent="0.2">
      <c r="A761" s="531"/>
      <c r="B761" s="574"/>
      <c r="C761" s="631"/>
      <c r="D761" s="398" t="s">
        <v>5</v>
      </c>
      <c r="E761" s="49">
        <v>1</v>
      </c>
      <c r="F761" s="47" t="s">
        <v>8</v>
      </c>
      <c r="G761" s="47" t="s">
        <v>15</v>
      </c>
      <c r="H761" s="47" t="s">
        <v>23</v>
      </c>
      <c r="I761" s="49">
        <v>50</v>
      </c>
      <c r="J761" s="392">
        <f t="shared" si="324"/>
        <v>60</v>
      </c>
      <c r="K761" s="14">
        <f t="shared" si="325"/>
        <v>3000</v>
      </c>
      <c r="L761" s="15">
        <v>0</v>
      </c>
      <c r="M761" s="14"/>
      <c r="N761" s="14">
        <f t="shared" si="326"/>
        <v>0</v>
      </c>
      <c r="O761" s="53">
        <f t="shared" si="327"/>
        <v>3000</v>
      </c>
    </row>
    <row r="762" spans="1:15" s="2" customFormat="1" ht="24" hidden="1" customHeight="1" x14ac:dyDescent="0.2">
      <c r="A762" s="531"/>
      <c r="B762" s="574"/>
      <c r="C762" s="631"/>
      <c r="D762" s="398" t="s">
        <v>5</v>
      </c>
      <c r="E762" s="49">
        <v>1</v>
      </c>
      <c r="F762" s="47" t="s">
        <v>8</v>
      </c>
      <c r="G762" s="47" t="s">
        <v>15</v>
      </c>
      <c r="H762" s="47" t="s">
        <v>23</v>
      </c>
      <c r="I762" s="49">
        <v>50</v>
      </c>
      <c r="J762" s="392">
        <f t="shared" si="324"/>
        <v>60</v>
      </c>
      <c r="K762" s="14">
        <f t="shared" si="325"/>
        <v>3000</v>
      </c>
      <c r="L762" s="15">
        <v>0</v>
      </c>
      <c r="M762" s="14"/>
      <c r="N762" s="14">
        <f t="shared" si="326"/>
        <v>0</v>
      </c>
      <c r="O762" s="53">
        <f t="shared" si="327"/>
        <v>3000</v>
      </c>
    </row>
    <row r="763" spans="1:15" s="2" customFormat="1" ht="24" hidden="1" customHeight="1" thickBot="1" x14ac:dyDescent="0.25">
      <c r="A763" s="531"/>
      <c r="B763" s="574"/>
      <c r="C763" s="631"/>
      <c r="D763" s="399" t="s">
        <v>5</v>
      </c>
      <c r="E763" s="395">
        <v>1</v>
      </c>
      <c r="F763" s="388" t="s">
        <v>8</v>
      </c>
      <c r="G763" s="388" t="s">
        <v>15</v>
      </c>
      <c r="H763" s="388" t="s">
        <v>23</v>
      </c>
      <c r="I763" s="395">
        <v>50</v>
      </c>
      <c r="J763" s="392">
        <f t="shared" si="324"/>
        <v>60</v>
      </c>
      <c r="K763" s="267">
        <f t="shared" si="325"/>
        <v>3000</v>
      </c>
      <c r="L763" s="269">
        <v>0</v>
      </c>
      <c r="M763" s="267"/>
      <c r="N763" s="267">
        <f t="shared" si="326"/>
        <v>0</v>
      </c>
      <c r="O763" s="268">
        <f t="shared" si="327"/>
        <v>3000</v>
      </c>
    </row>
    <row r="764" spans="1:15" s="2" customFormat="1" ht="24" hidden="1" customHeight="1" thickBot="1" x14ac:dyDescent="0.25">
      <c r="A764" s="531"/>
      <c r="B764" s="574"/>
      <c r="C764" s="632"/>
      <c r="D764" s="635" t="s">
        <v>33</v>
      </c>
      <c r="E764" s="634"/>
      <c r="F764" s="634"/>
      <c r="G764" s="634"/>
      <c r="H764" s="634"/>
      <c r="I764" s="393">
        <f>SUM(I759:I763)</f>
        <v>250</v>
      </c>
      <c r="J764" s="394" t="s">
        <v>43</v>
      </c>
      <c r="K764" s="276" t="s">
        <v>43</v>
      </c>
      <c r="L764" s="275" t="s">
        <v>43</v>
      </c>
      <c r="M764" s="276" t="s">
        <v>43</v>
      </c>
      <c r="N764" s="277" t="s">
        <v>50</v>
      </c>
      <c r="O764" s="278">
        <f>SUM(O759:O763)</f>
        <v>15000</v>
      </c>
    </row>
    <row r="765" spans="1:15" s="2" customFormat="1" ht="24" customHeight="1" x14ac:dyDescent="0.2">
      <c r="A765" s="531"/>
      <c r="B765" s="577">
        <v>3</v>
      </c>
      <c r="C765" s="636" t="s">
        <v>112</v>
      </c>
      <c r="D765" s="468" t="s">
        <v>5</v>
      </c>
      <c r="E765" s="469">
        <v>1</v>
      </c>
      <c r="F765" s="470" t="s">
        <v>8</v>
      </c>
      <c r="G765" s="470" t="s">
        <v>13</v>
      </c>
      <c r="H765" s="470" t="s">
        <v>24</v>
      </c>
      <c r="I765" s="469">
        <v>20</v>
      </c>
      <c r="J765" s="471">
        <f>AVERAGE(J570,J635,J700)</f>
        <v>55</v>
      </c>
      <c r="K765" s="442">
        <f>J765*I765</f>
        <v>1100</v>
      </c>
      <c r="L765" s="440">
        <v>200</v>
      </c>
      <c r="M765" s="442">
        <f>AVERAGE(M570,M635,M700)</f>
        <v>2</v>
      </c>
      <c r="N765" s="442">
        <f>M765*L765</f>
        <v>400</v>
      </c>
      <c r="O765" s="443">
        <f>N765+K765</f>
        <v>1500</v>
      </c>
    </row>
    <row r="766" spans="1:15" s="2" customFormat="1" ht="24" customHeight="1" x14ac:dyDescent="0.2">
      <c r="A766" s="531"/>
      <c r="B766" s="577"/>
      <c r="C766" s="637"/>
      <c r="D766" s="472" t="s">
        <v>5</v>
      </c>
      <c r="E766" s="473">
        <v>1</v>
      </c>
      <c r="F766" s="474" t="s">
        <v>8</v>
      </c>
      <c r="G766" s="474" t="s">
        <v>13</v>
      </c>
      <c r="H766" s="474" t="s">
        <v>24</v>
      </c>
      <c r="I766" s="473">
        <v>20</v>
      </c>
      <c r="J766" s="471">
        <f t="shared" ref="J766:J767" si="328">AVERAGE(J571,J636,J701)</f>
        <v>55</v>
      </c>
      <c r="K766" s="447">
        <f t="shared" ref="K766:K767" si="329">J766*I766</f>
        <v>1100</v>
      </c>
      <c r="L766" s="445">
        <v>200</v>
      </c>
      <c r="M766" s="442">
        <f t="shared" ref="M766:M767" si="330">AVERAGE(M571,M636,M701)</f>
        <v>2</v>
      </c>
      <c r="N766" s="447">
        <f t="shared" ref="N766:N767" si="331">M766*L766</f>
        <v>400</v>
      </c>
      <c r="O766" s="448">
        <f t="shared" ref="O766:O767" si="332">N766+K766</f>
        <v>1500</v>
      </c>
    </row>
    <row r="767" spans="1:15" s="2" customFormat="1" ht="24" customHeight="1" thickBot="1" x14ac:dyDescent="0.25">
      <c r="A767" s="531"/>
      <c r="B767" s="577"/>
      <c r="C767" s="637"/>
      <c r="D767" s="475" t="s">
        <v>5</v>
      </c>
      <c r="E767" s="476">
        <v>1</v>
      </c>
      <c r="F767" s="477" t="s">
        <v>8</v>
      </c>
      <c r="G767" s="477" t="s">
        <v>13</v>
      </c>
      <c r="H767" s="477" t="s">
        <v>24</v>
      </c>
      <c r="I767" s="476">
        <v>20</v>
      </c>
      <c r="J767" s="471">
        <f t="shared" si="328"/>
        <v>55</v>
      </c>
      <c r="K767" s="452">
        <f t="shared" si="329"/>
        <v>1100</v>
      </c>
      <c r="L767" s="450">
        <v>200</v>
      </c>
      <c r="M767" s="442">
        <f t="shared" si="330"/>
        <v>2</v>
      </c>
      <c r="N767" s="452">
        <f t="shared" si="331"/>
        <v>400</v>
      </c>
      <c r="O767" s="453">
        <f t="shared" si="332"/>
        <v>1500</v>
      </c>
    </row>
    <row r="768" spans="1:15" s="2" customFormat="1" ht="24" customHeight="1" thickBot="1" x14ac:dyDescent="0.25">
      <c r="A768" s="531"/>
      <c r="B768" s="577"/>
      <c r="C768" s="637"/>
      <c r="D768" s="639" t="s">
        <v>36</v>
      </c>
      <c r="E768" s="640"/>
      <c r="F768" s="640"/>
      <c r="G768" s="640"/>
      <c r="H768" s="640"/>
      <c r="I768" s="478">
        <f>SUM(I765:I767)</f>
        <v>60</v>
      </c>
      <c r="J768" s="479" t="s">
        <v>43</v>
      </c>
      <c r="K768" s="455" t="s">
        <v>43</v>
      </c>
      <c r="L768" s="454" t="s">
        <v>43</v>
      </c>
      <c r="M768" s="455" t="s">
        <v>43</v>
      </c>
      <c r="N768" s="456" t="s">
        <v>50</v>
      </c>
      <c r="O768" s="457">
        <f>SUM(O765:O767)</f>
        <v>4500</v>
      </c>
    </row>
    <row r="769" spans="1:15" s="2" customFormat="1" ht="24" customHeight="1" x14ac:dyDescent="0.2">
      <c r="A769" s="531"/>
      <c r="B769" s="577"/>
      <c r="C769" s="637"/>
      <c r="D769" s="468" t="s">
        <v>5</v>
      </c>
      <c r="E769" s="469">
        <v>1</v>
      </c>
      <c r="F769" s="470" t="s">
        <v>8</v>
      </c>
      <c r="G769" s="470" t="s">
        <v>14</v>
      </c>
      <c r="H769" s="470" t="s">
        <v>23</v>
      </c>
      <c r="I769" s="469">
        <v>40</v>
      </c>
      <c r="J769" s="471">
        <f>AVERAGE(J574,J639,J704)</f>
        <v>52</v>
      </c>
      <c r="K769" s="442">
        <f>J769*I769</f>
        <v>2080</v>
      </c>
      <c r="L769" s="440">
        <v>200</v>
      </c>
      <c r="M769" s="442">
        <f>AVERAGE(M574,M639,M704)</f>
        <v>2</v>
      </c>
      <c r="N769" s="442">
        <f>M769*L769</f>
        <v>400</v>
      </c>
      <c r="O769" s="443">
        <f>N769+K769</f>
        <v>2480</v>
      </c>
    </row>
    <row r="770" spans="1:15" s="2" customFormat="1" ht="24" customHeight="1" x14ac:dyDescent="0.2">
      <c r="A770" s="531"/>
      <c r="B770" s="577"/>
      <c r="C770" s="637"/>
      <c r="D770" s="472" t="s">
        <v>5</v>
      </c>
      <c r="E770" s="473">
        <v>1</v>
      </c>
      <c r="F770" s="474" t="s">
        <v>8</v>
      </c>
      <c r="G770" s="474" t="s">
        <v>14</v>
      </c>
      <c r="H770" s="474" t="s">
        <v>23</v>
      </c>
      <c r="I770" s="473">
        <v>40</v>
      </c>
      <c r="J770" s="471">
        <f t="shared" ref="J770:J771" si="333">AVERAGE(J575,J640,J705)</f>
        <v>52</v>
      </c>
      <c r="K770" s="447">
        <f t="shared" ref="K770:K771" si="334">J770*I770</f>
        <v>2080</v>
      </c>
      <c r="L770" s="445">
        <v>200</v>
      </c>
      <c r="M770" s="442">
        <f t="shared" ref="M770:M771" si="335">AVERAGE(M575,M640,M705)</f>
        <v>2</v>
      </c>
      <c r="N770" s="447">
        <f t="shared" ref="N770:N771" si="336">M770*L770</f>
        <v>400</v>
      </c>
      <c r="O770" s="448">
        <f t="shared" ref="O770:O771" si="337">N770+K770</f>
        <v>2480</v>
      </c>
    </row>
    <row r="771" spans="1:15" s="2" customFormat="1" ht="24" customHeight="1" thickBot="1" x14ac:dyDescent="0.25">
      <c r="A771" s="531"/>
      <c r="B771" s="577"/>
      <c r="C771" s="637"/>
      <c r="D771" s="475" t="s">
        <v>5</v>
      </c>
      <c r="E771" s="476">
        <v>1</v>
      </c>
      <c r="F771" s="477" t="s">
        <v>8</v>
      </c>
      <c r="G771" s="477" t="s">
        <v>14</v>
      </c>
      <c r="H771" s="477" t="s">
        <v>23</v>
      </c>
      <c r="I771" s="476">
        <v>40</v>
      </c>
      <c r="J771" s="471">
        <f t="shared" si="333"/>
        <v>52</v>
      </c>
      <c r="K771" s="452">
        <f t="shared" si="334"/>
        <v>2080</v>
      </c>
      <c r="L771" s="450">
        <v>200</v>
      </c>
      <c r="M771" s="442">
        <f t="shared" si="335"/>
        <v>2</v>
      </c>
      <c r="N771" s="452">
        <f t="shared" si="336"/>
        <v>400</v>
      </c>
      <c r="O771" s="453">
        <f t="shared" si="337"/>
        <v>2480</v>
      </c>
    </row>
    <row r="772" spans="1:15" s="2" customFormat="1" ht="24" customHeight="1" thickBot="1" x14ac:dyDescent="0.25">
      <c r="A772" s="531"/>
      <c r="B772" s="577"/>
      <c r="C772" s="637"/>
      <c r="D772" s="639" t="s">
        <v>22</v>
      </c>
      <c r="E772" s="640"/>
      <c r="F772" s="640"/>
      <c r="G772" s="640"/>
      <c r="H772" s="640"/>
      <c r="I772" s="478">
        <f>SUM(I769:I771)</f>
        <v>120</v>
      </c>
      <c r="J772" s="479" t="s">
        <v>43</v>
      </c>
      <c r="K772" s="455" t="s">
        <v>43</v>
      </c>
      <c r="L772" s="454" t="s">
        <v>43</v>
      </c>
      <c r="M772" s="455" t="s">
        <v>43</v>
      </c>
      <c r="N772" s="456" t="s">
        <v>50</v>
      </c>
      <c r="O772" s="457">
        <f>SUM(O769:O771)</f>
        <v>7440</v>
      </c>
    </row>
    <row r="773" spans="1:15" s="2" customFormat="1" ht="24" customHeight="1" x14ac:dyDescent="0.2">
      <c r="A773" s="531"/>
      <c r="B773" s="577"/>
      <c r="C773" s="637"/>
      <c r="D773" s="468" t="s">
        <v>5</v>
      </c>
      <c r="E773" s="469">
        <v>1</v>
      </c>
      <c r="F773" s="470" t="s">
        <v>8</v>
      </c>
      <c r="G773" s="470" t="s">
        <v>14</v>
      </c>
      <c r="H773" s="470" t="s">
        <v>23</v>
      </c>
      <c r="I773" s="469">
        <v>20</v>
      </c>
      <c r="J773" s="471">
        <f>AVERAGE(J578,J643,J676)</f>
        <v>56.333333333333336</v>
      </c>
      <c r="K773" s="442">
        <f>J773*I773</f>
        <v>1126.6666666666667</v>
      </c>
      <c r="L773" s="440">
        <v>200</v>
      </c>
      <c r="M773" s="442">
        <f>AVERAGE(M578,M643,M708)</f>
        <v>2</v>
      </c>
      <c r="N773" s="442">
        <f>M773*L773</f>
        <v>400</v>
      </c>
      <c r="O773" s="443">
        <f>N773+K773</f>
        <v>1526.6666666666667</v>
      </c>
    </row>
    <row r="774" spans="1:15" s="2" customFormat="1" ht="24" customHeight="1" x14ac:dyDescent="0.2">
      <c r="A774" s="531"/>
      <c r="B774" s="577"/>
      <c r="C774" s="637"/>
      <c r="D774" s="472" t="s">
        <v>5</v>
      </c>
      <c r="E774" s="473">
        <v>1</v>
      </c>
      <c r="F774" s="474" t="s">
        <v>8</v>
      </c>
      <c r="G774" s="474" t="s">
        <v>14</v>
      </c>
      <c r="H774" s="474" t="s">
        <v>23</v>
      </c>
      <c r="I774" s="473">
        <v>20</v>
      </c>
      <c r="J774" s="471">
        <f t="shared" ref="J774:J777" si="338">AVERAGE(J579,J644,J677)</f>
        <v>56.333333333333336</v>
      </c>
      <c r="K774" s="447">
        <f t="shared" ref="K774:K777" si="339">J774*I774</f>
        <v>1126.6666666666667</v>
      </c>
      <c r="L774" s="445">
        <v>200</v>
      </c>
      <c r="M774" s="442">
        <f t="shared" ref="M774:M777" si="340">AVERAGE(M579,M644,M709)</f>
        <v>2</v>
      </c>
      <c r="N774" s="447">
        <f t="shared" ref="N774:N777" si="341">M774*L774</f>
        <v>400</v>
      </c>
      <c r="O774" s="448">
        <f t="shared" ref="O774:O777" si="342">N774+K774</f>
        <v>1526.6666666666667</v>
      </c>
    </row>
    <row r="775" spans="1:15" s="2" customFormat="1" ht="24" customHeight="1" x14ac:dyDescent="0.2">
      <c r="A775" s="531"/>
      <c r="B775" s="577"/>
      <c r="C775" s="637"/>
      <c r="D775" s="472" t="s">
        <v>5</v>
      </c>
      <c r="E775" s="473">
        <v>1</v>
      </c>
      <c r="F775" s="474" t="s">
        <v>8</v>
      </c>
      <c r="G775" s="474" t="s">
        <v>14</v>
      </c>
      <c r="H775" s="474" t="s">
        <v>23</v>
      </c>
      <c r="I775" s="473">
        <v>20</v>
      </c>
      <c r="J775" s="471">
        <f t="shared" si="338"/>
        <v>56.333333333333336</v>
      </c>
      <c r="K775" s="447">
        <f t="shared" si="339"/>
        <v>1126.6666666666667</v>
      </c>
      <c r="L775" s="445">
        <v>200</v>
      </c>
      <c r="M775" s="442">
        <f t="shared" si="340"/>
        <v>2</v>
      </c>
      <c r="N775" s="447">
        <f t="shared" si="341"/>
        <v>400</v>
      </c>
      <c r="O775" s="448">
        <f t="shared" si="342"/>
        <v>1526.6666666666667</v>
      </c>
    </row>
    <row r="776" spans="1:15" s="2" customFormat="1" ht="24" customHeight="1" x14ac:dyDescent="0.2">
      <c r="A776" s="531"/>
      <c r="B776" s="577"/>
      <c r="C776" s="637"/>
      <c r="D776" s="472" t="s">
        <v>5</v>
      </c>
      <c r="E776" s="473">
        <v>1</v>
      </c>
      <c r="F776" s="474" t="s">
        <v>8</v>
      </c>
      <c r="G776" s="474" t="s">
        <v>14</v>
      </c>
      <c r="H776" s="474" t="s">
        <v>23</v>
      </c>
      <c r="I776" s="473">
        <v>20</v>
      </c>
      <c r="J776" s="471">
        <f t="shared" si="338"/>
        <v>56.333333333333336</v>
      </c>
      <c r="K776" s="447">
        <f t="shared" si="339"/>
        <v>1126.6666666666667</v>
      </c>
      <c r="L776" s="445">
        <v>200</v>
      </c>
      <c r="M776" s="442">
        <f t="shared" si="340"/>
        <v>2</v>
      </c>
      <c r="N776" s="447">
        <f t="shared" si="341"/>
        <v>400</v>
      </c>
      <c r="O776" s="448">
        <f t="shared" si="342"/>
        <v>1526.6666666666667</v>
      </c>
    </row>
    <row r="777" spans="1:15" s="2" customFormat="1" ht="24" customHeight="1" thickBot="1" x14ac:dyDescent="0.25">
      <c r="A777" s="531"/>
      <c r="B777" s="577"/>
      <c r="C777" s="637"/>
      <c r="D777" s="475" t="s">
        <v>5</v>
      </c>
      <c r="E777" s="476">
        <v>1</v>
      </c>
      <c r="F777" s="477" t="s">
        <v>8</v>
      </c>
      <c r="G777" s="477" t="s">
        <v>14</v>
      </c>
      <c r="H777" s="477" t="s">
        <v>23</v>
      </c>
      <c r="I777" s="476">
        <v>20</v>
      </c>
      <c r="J777" s="471">
        <f t="shared" si="338"/>
        <v>56.333333333333336</v>
      </c>
      <c r="K777" s="452">
        <f t="shared" si="339"/>
        <v>1126.6666666666667</v>
      </c>
      <c r="L777" s="450">
        <v>200</v>
      </c>
      <c r="M777" s="442">
        <f t="shared" si="340"/>
        <v>2</v>
      </c>
      <c r="N777" s="452">
        <f t="shared" si="341"/>
        <v>400</v>
      </c>
      <c r="O777" s="453">
        <f t="shared" si="342"/>
        <v>1526.6666666666667</v>
      </c>
    </row>
    <row r="778" spans="1:15" s="2" customFormat="1" ht="24" customHeight="1" thickBot="1" x14ac:dyDescent="0.25">
      <c r="A778" s="531"/>
      <c r="B778" s="577"/>
      <c r="C778" s="637"/>
      <c r="D778" s="661" t="s">
        <v>22</v>
      </c>
      <c r="E778" s="640"/>
      <c r="F778" s="640"/>
      <c r="G778" s="640"/>
      <c r="H778" s="640"/>
      <c r="I778" s="478">
        <f>SUM(I775:I777)</f>
        <v>60</v>
      </c>
      <c r="J778" s="479" t="s">
        <v>43</v>
      </c>
      <c r="K778" s="455" t="s">
        <v>43</v>
      </c>
      <c r="L778" s="454" t="s">
        <v>43</v>
      </c>
      <c r="M778" s="455" t="s">
        <v>43</v>
      </c>
      <c r="N778" s="456" t="s">
        <v>50</v>
      </c>
      <c r="O778" s="457">
        <f>SUM(O773:O777)</f>
        <v>7633.3333333333339</v>
      </c>
    </row>
    <row r="779" spans="1:15" s="2" customFormat="1" ht="24" customHeight="1" x14ac:dyDescent="0.2">
      <c r="A779" s="531"/>
      <c r="B779" s="577"/>
      <c r="C779" s="637"/>
      <c r="D779" s="468" t="s">
        <v>5</v>
      </c>
      <c r="E779" s="469">
        <v>1</v>
      </c>
      <c r="F779" s="470" t="s">
        <v>8</v>
      </c>
      <c r="G779" s="470" t="s">
        <v>14</v>
      </c>
      <c r="H779" s="470" t="s">
        <v>23</v>
      </c>
      <c r="I779" s="469">
        <v>40</v>
      </c>
      <c r="J779" s="471">
        <f>AVERAGE(J584,J649,J714)</f>
        <v>52</v>
      </c>
      <c r="K779" s="442">
        <f>J779*I779</f>
        <v>2080</v>
      </c>
      <c r="L779" s="440">
        <v>200</v>
      </c>
      <c r="M779" s="442">
        <f>AVERAGE(M584,M649,M714)</f>
        <v>2</v>
      </c>
      <c r="N779" s="442">
        <f>M779*L779</f>
        <v>400</v>
      </c>
      <c r="O779" s="443">
        <f>N779+K779</f>
        <v>2480</v>
      </c>
    </row>
    <row r="780" spans="1:15" s="2" customFormat="1" ht="24" customHeight="1" x14ac:dyDescent="0.2">
      <c r="A780" s="531"/>
      <c r="B780" s="577"/>
      <c r="C780" s="637"/>
      <c r="D780" s="472" t="s">
        <v>5</v>
      </c>
      <c r="E780" s="473">
        <v>1</v>
      </c>
      <c r="F780" s="474" t="s">
        <v>8</v>
      </c>
      <c r="G780" s="474" t="s">
        <v>14</v>
      </c>
      <c r="H780" s="474" t="s">
        <v>23</v>
      </c>
      <c r="I780" s="473">
        <v>40</v>
      </c>
      <c r="J780" s="471">
        <f t="shared" ref="J780:J783" si="343">AVERAGE(J585,J650,J715)</f>
        <v>52</v>
      </c>
      <c r="K780" s="447">
        <f t="shared" ref="K780:K783" si="344">J780*I780</f>
        <v>2080</v>
      </c>
      <c r="L780" s="445">
        <v>200</v>
      </c>
      <c r="M780" s="442">
        <f t="shared" ref="M780:M783" si="345">AVERAGE(M585,M650,M715)</f>
        <v>2</v>
      </c>
      <c r="N780" s="447">
        <f t="shared" ref="N780:N783" si="346">M780*L780</f>
        <v>400</v>
      </c>
      <c r="O780" s="448">
        <f t="shared" ref="O780:O783" si="347">N780+K780</f>
        <v>2480</v>
      </c>
    </row>
    <row r="781" spans="1:15" s="2" customFormat="1" ht="24" customHeight="1" x14ac:dyDescent="0.2">
      <c r="A781" s="531"/>
      <c r="B781" s="577"/>
      <c r="C781" s="637"/>
      <c r="D781" s="472" t="s">
        <v>5</v>
      </c>
      <c r="E781" s="473">
        <v>1</v>
      </c>
      <c r="F781" s="474" t="s">
        <v>8</v>
      </c>
      <c r="G781" s="474" t="s">
        <v>14</v>
      </c>
      <c r="H781" s="474" t="s">
        <v>23</v>
      </c>
      <c r="I781" s="473">
        <v>40</v>
      </c>
      <c r="J781" s="471">
        <f t="shared" si="343"/>
        <v>52</v>
      </c>
      <c r="K781" s="447">
        <f t="shared" si="344"/>
        <v>2080</v>
      </c>
      <c r="L781" s="445">
        <v>200</v>
      </c>
      <c r="M781" s="442">
        <f t="shared" si="345"/>
        <v>2</v>
      </c>
      <c r="N781" s="447">
        <f t="shared" si="346"/>
        <v>400</v>
      </c>
      <c r="O781" s="448">
        <f t="shared" si="347"/>
        <v>2480</v>
      </c>
    </row>
    <row r="782" spans="1:15" s="2" customFormat="1" ht="24" customHeight="1" x14ac:dyDescent="0.2">
      <c r="A782" s="531"/>
      <c r="B782" s="577"/>
      <c r="C782" s="637"/>
      <c r="D782" s="472" t="s">
        <v>5</v>
      </c>
      <c r="E782" s="473">
        <v>1</v>
      </c>
      <c r="F782" s="474" t="s">
        <v>8</v>
      </c>
      <c r="G782" s="474" t="s">
        <v>14</v>
      </c>
      <c r="H782" s="474" t="s">
        <v>23</v>
      </c>
      <c r="I782" s="473">
        <v>40</v>
      </c>
      <c r="J782" s="471">
        <f t="shared" si="343"/>
        <v>52</v>
      </c>
      <c r="K782" s="447">
        <f t="shared" si="344"/>
        <v>2080</v>
      </c>
      <c r="L782" s="445">
        <v>200</v>
      </c>
      <c r="M782" s="442">
        <f t="shared" si="345"/>
        <v>2</v>
      </c>
      <c r="N782" s="447">
        <f t="shared" si="346"/>
        <v>400</v>
      </c>
      <c r="O782" s="448">
        <f t="shared" si="347"/>
        <v>2480</v>
      </c>
    </row>
    <row r="783" spans="1:15" s="2" customFormat="1" ht="24" customHeight="1" thickBot="1" x14ac:dyDescent="0.25">
      <c r="A783" s="531"/>
      <c r="B783" s="577"/>
      <c r="C783" s="637"/>
      <c r="D783" s="475" t="s">
        <v>5</v>
      </c>
      <c r="E783" s="476">
        <v>1</v>
      </c>
      <c r="F783" s="477" t="s">
        <v>8</v>
      </c>
      <c r="G783" s="477" t="s">
        <v>14</v>
      </c>
      <c r="H783" s="477" t="s">
        <v>23</v>
      </c>
      <c r="I783" s="476">
        <v>40</v>
      </c>
      <c r="J783" s="471">
        <f t="shared" si="343"/>
        <v>52</v>
      </c>
      <c r="K783" s="452">
        <f t="shared" si="344"/>
        <v>2080</v>
      </c>
      <c r="L783" s="450">
        <v>200</v>
      </c>
      <c r="M783" s="442">
        <f t="shared" si="345"/>
        <v>2</v>
      </c>
      <c r="N783" s="452">
        <f t="shared" si="346"/>
        <v>400</v>
      </c>
      <c r="O783" s="453">
        <f t="shared" si="347"/>
        <v>2480</v>
      </c>
    </row>
    <row r="784" spans="1:15" s="2" customFormat="1" ht="24" customHeight="1" thickBot="1" x14ac:dyDescent="0.25">
      <c r="A784" s="531"/>
      <c r="B784" s="577"/>
      <c r="C784" s="637"/>
      <c r="D784" s="661" t="s">
        <v>22</v>
      </c>
      <c r="E784" s="640"/>
      <c r="F784" s="640"/>
      <c r="G784" s="640"/>
      <c r="H784" s="640"/>
      <c r="I784" s="478">
        <f>SUM(I779:I783)</f>
        <v>200</v>
      </c>
      <c r="J784" s="479" t="s">
        <v>43</v>
      </c>
      <c r="K784" s="455" t="s">
        <v>43</v>
      </c>
      <c r="L784" s="454" t="s">
        <v>43</v>
      </c>
      <c r="M784" s="455" t="s">
        <v>43</v>
      </c>
      <c r="N784" s="456" t="s">
        <v>50</v>
      </c>
      <c r="O784" s="457">
        <f>SUM(O779:O783)</f>
        <v>12400</v>
      </c>
    </row>
    <row r="785" spans="1:15" s="2" customFormat="1" ht="24" customHeight="1" x14ac:dyDescent="0.2">
      <c r="A785" s="531"/>
      <c r="B785" s="577"/>
      <c r="C785" s="637"/>
      <c r="D785" s="468" t="s">
        <v>5</v>
      </c>
      <c r="E785" s="480">
        <v>1</v>
      </c>
      <c r="F785" s="470" t="s">
        <v>8</v>
      </c>
      <c r="G785" s="470" t="s">
        <v>15</v>
      </c>
      <c r="H785" s="470" t="s">
        <v>23</v>
      </c>
      <c r="I785" s="480">
        <v>30</v>
      </c>
      <c r="J785" s="471">
        <f>AVERAGE(J590,J655,J720)</f>
        <v>73.333333333333329</v>
      </c>
      <c r="K785" s="442">
        <f>J785*I785</f>
        <v>2200</v>
      </c>
      <c r="L785" s="458">
        <v>200</v>
      </c>
      <c r="M785" s="442">
        <f>AVERAGE(M590,M655,M720)</f>
        <v>2</v>
      </c>
      <c r="N785" s="442">
        <f>M785*L785</f>
        <v>400</v>
      </c>
      <c r="O785" s="443">
        <f>N785+K785</f>
        <v>2600</v>
      </c>
    </row>
    <row r="786" spans="1:15" s="2" customFormat="1" ht="24" customHeight="1" x14ac:dyDescent="0.2">
      <c r="A786" s="531"/>
      <c r="B786" s="577"/>
      <c r="C786" s="637"/>
      <c r="D786" s="472" t="s">
        <v>5</v>
      </c>
      <c r="E786" s="481">
        <v>1</v>
      </c>
      <c r="F786" s="474" t="s">
        <v>8</v>
      </c>
      <c r="G786" s="474" t="s">
        <v>15</v>
      </c>
      <c r="H786" s="474" t="s">
        <v>23</v>
      </c>
      <c r="I786" s="481">
        <v>30</v>
      </c>
      <c r="J786" s="471">
        <f t="shared" ref="J786:J789" si="348">AVERAGE(J591,J656,J721)</f>
        <v>73.333333333333329</v>
      </c>
      <c r="K786" s="447">
        <f t="shared" ref="K786:K789" si="349">J786*I786</f>
        <v>2200</v>
      </c>
      <c r="L786" s="482">
        <v>200</v>
      </c>
      <c r="M786" s="442">
        <f t="shared" ref="M786:M789" si="350">AVERAGE(M591,M656,M721)</f>
        <v>2</v>
      </c>
      <c r="N786" s="447">
        <f t="shared" ref="N786:N789" si="351">M786*L786</f>
        <v>400</v>
      </c>
      <c r="O786" s="448">
        <f t="shared" ref="O786:O789" si="352">N786+K786</f>
        <v>2600</v>
      </c>
    </row>
    <row r="787" spans="1:15" s="2" customFormat="1" ht="24" customHeight="1" x14ac:dyDescent="0.2">
      <c r="A787" s="531"/>
      <c r="B787" s="577"/>
      <c r="C787" s="637"/>
      <c r="D787" s="472" t="s">
        <v>5</v>
      </c>
      <c r="E787" s="481">
        <v>1</v>
      </c>
      <c r="F787" s="474" t="s">
        <v>8</v>
      </c>
      <c r="G787" s="474" t="s">
        <v>15</v>
      </c>
      <c r="H787" s="474" t="s">
        <v>23</v>
      </c>
      <c r="I787" s="481">
        <v>30</v>
      </c>
      <c r="J787" s="471">
        <f t="shared" si="348"/>
        <v>73.333333333333329</v>
      </c>
      <c r="K787" s="447">
        <f t="shared" si="349"/>
        <v>2200</v>
      </c>
      <c r="L787" s="482">
        <v>200</v>
      </c>
      <c r="M787" s="442">
        <f t="shared" si="350"/>
        <v>2</v>
      </c>
      <c r="N787" s="447">
        <f t="shared" si="351"/>
        <v>400</v>
      </c>
      <c r="O787" s="448">
        <f t="shared" si="352"/>
        <v>2600</v>
      </c>
    </row>
    <row r="788" spans="1:15" s="2" customFormat="1" ht="24" customHeight="1" x14ac:dyDescent="0.2">
      <c r="A788" s="531"/>
      <c r="B788" s="577"/>
      <c r="C788" s="637"/>
      <c r="D788" s="472" t="s">
        <v>5</v>
      </c>
      <c r="E788" s="481">
        <v>1</v>
      </c>
      <c r="F788" s="474" t="s">
        <v>8</v>
      </c>
      <c r="G788" s="474" t="s">
        <v>15</v>
      </c>
      <c r="H788" s="474" t="s">
        <v>23</v>
      </c>
      <c r="I788" s="481">
        <v>30</v>
      </c>
      <c r="J788" s="471">
        <f t="shared" si="348"/>
        <v>73.333333333333329</v>
      </c>
      <c r="K788" s="447">
        <f t="shared" si="349"/>
        <v>2200</v>
      </c>
      <c r="L788" s="482">
        <v>200</v>
      </c>
      <c r="M788" s="442">
        <f t="shared" si="350"/>
        <v>2</v>
      </c>
      <c r="N788" s="447">
        <f t="shared" si="351"/>
        <v>400</v>
      </c>
      <c r="O788" s="448">
        <f t="shared" si="352"/>
        <v>2600</v>
      </c>
    </row>
    <row r="789" spans="1:15" s="2" customFormat="1" ht="24" customHeight="1" thickBot="1" x14ac:dyDescent="0.25">
      <c r="A789" s="531"/>
      <c r="B789" s="577"/>
      <c r="C789" s="637"/>
      <c r="D789" s="475" t="s">
        <v>5</v>
      </c>
      <c r="E789" s="483">
        <v>1</v>
      </c>
      <c r="F789" s="477" t="s">
        <v>8</v>
      </c>
      <c r="G789" s="477" t="s">
        <v>15</v>
      </c>
      <c r="H789" s="477" t="s">
        <v>23</v>
      </c>
      <c r="I789" s="483">
        <v>30</v>
      </c>
      <c r="J789" s="471">
        <f t="shared" si="348"/>
        <v>73.333333333333329</v>
      </c>
      <c r="K789" s="452">
        <f t="shared" si="349"/>
        <v>2200</v>
      </c>
      <c r="L789" s="459">
        <v>200</v>
      </c>
      <c r="M789" s="442">
        <f t="shared" si="350"/>
        <v>2</v>
      </c>
      <c r="N789" s="452">
        <f t="shared" si="351"/>
        <v>400</v>
      </c>
      <c r="O789" s="453">
        <f t="shared" si="352"/>
        <v>2600</v>
      </c>
    </row>
    <row r="790" spans="1:15" s="2" customFormat="1" ht="24" customHeight="1" thickBot="1" x14ac:dyDescent="0.25">
      <c r="A790" s="531"/>
      <c r="B790" s="577"/>
      <c r="C790" s="637"/>
      <c r="D790" s="661" t="s">
        <v>33</v>
      </c>
      <c r="E790" s="640"/>
      <c r="F790" s="640"/>
      <c r="G790" s="640"/>
      <c r="H790" s="640"/>
      <c r="I790" s="478">
        <f>SUM(I785:I789)</f>
        <v>150</v>
      </c>
      <c r="J790" s="479" t="s">
        <v>43</v>
      </c>
      <c r="K790" s="455" t="s">
        <v>43</v>
      </c>
      <c r="L790" s="454" t="s">
        <v>43</v>
      </c>
      <c r="M790" s="455" t="s">
        <v>43</v>
      </c>
      <c r="N790" s="456" t="s">
        <v>50</v>
      </c>
      <c r="O790" s="457">
        <f>SUM(O785:O789)</f>
        <v>13000</v>
      </c>
    </row>
    <row r="791" spans="1:15" s="2" customFormat="1" ht="24" customHeight="1" x14ac:dyDescent="0.2">
      <c r="A791" s="531"/>
      <c r="B791" s="577"/>
      <c r="C791" s="637"/>
      <c r="D791" s="468" t="s">
        <v>5</v>
      </c>
      <c r="E791" s="480">
        <v>1</v>
      </c>
      <c r="F791" s="470" t="s">
        <v>8</v>
      </c>
      <c r="G791" s="470" t="s">
        <v>15</v>
      </c>
      <c r="H791" s="470" t="s">
        <v>23</v>
      </c>
      <c r="I791" s="480">
        <v>50</v>
      </c>
      <c r="J791" s="471">
        <f>AVERAGE(J596,J661,J726)</f>
        <v>73</v>
      </c>
      <c r="K791" s="442">
        <f>J791*I791</f>
        <v>3650</v>
      </c>
      <c r="L791" s="458">
        <v>200</v>
      </c>
      <c r="M791" s="442">
        <f>AVERAGE(M596,M661,M726)</f>
        <v>2</v>
      </c>
      <c r="N791" s="442">
        <f>M791*L791</f>
        <v>400</v>
      </c>
      <c r="O791" s="443">
        <f>N791+K791</f>
        <v>4050</v>
      </c>
    </row>
    <row r="792" spans="1:15" s="2" customFormat="1" ht="24" customHeight="1" x14ac:dyDescent="0.2">
      <c r="A792" s="531"/>
      <c r="B792" s="577"/>
      <c r="C792" s="637"/>
      <c r="D792" s="472" t="s">
        <v>5</v>
      </c>
      <c r="E792" s="481">
        <v>1</v>
      </c>
      <c r="F792" s="474" t="s">
        <v>8</v>
      </c>
      <c r="G792" s="474" t="s">
        <v>15</v>
      </c>
      <c r="H792" s="474" t="s">
        <v>23</v>
      </c>
      <c r="I792" s="481">
        <v>50</v>
      </c>
      <c r="J792" s="471">
        <f t="shared" ref="J792:J795" si="353">AVERAGE(J597,J662,J727)</f>
        <v>73</v>
      </c>
      <c r="K792" s="447">
        <f t="shared" ref="K792:K795" si="354">J792*I792</f>
        <v>3650</v>
      </c>
      <c r="L792" s="482">
        <v>200</v>
      </c>
      <c r="M792" s="442">
        <f t="shared" ref="M792:M795" si="355">AVERAGE(M597,M662,M727)</f>
        <v>2</v>
      </c>
      <c r="N792" s="447">
        <f t="shared" ref="N792:N795" si="356">M792*L792</f>
        <v>400</v>
      </c>
      <c r="O792" s="448">
        <f t="shared" ref="O792:O795" si="357">N792+K792</f>
        <v>4050</v>
      </c>
    </row>
    <row r="793" spans="1:15" s="2" customFormat="1" ht="24" customHeight="1" x14ac:dyDescent="0.2">
      <c r="A793" s="531"/>
      <c r="B793" s="577"/>
      <c r="C793" s="637"/>
      <c r="D793" s="472" t="s">
        <v>5</v>
      </c>
      <c r="E793" s="481">
        <v>1</v>
      </c>
      <c r="F793" s="474" t="s">
        <v>8</v>
      </c>
      <c r="G793" s="474" t="s">
        <v>15</v>
      </c>
      <c r="H793" s="474" t="s">
        <v>23</v>
      </c>
      <c r="I793" s="481">
        <v>50</v>
      </c>
      <c r="J793" s="471">
        <f t="shared" si="353"/>
        <v>73</v>
      </c>
      <c r="K793" s="447">
        <f t="shared" si="354"/>
        <v>3650</v>
      </c>
      <c r="L793" s="482">
        <v>200</v>
      </c>
      <c r="M793" s="442">
        <f t="shared" si="355"/>
        <v>2</v>
      </c>
      <c r="N793" s="447">
        <f t="shared" si="356"/>
        <v>400</v>
      </c>
      <c r="O793" s="448">
        <f t="shared" si="357"/>
        <v>4050</v>
      </c>
    </row>
    <row r="794" spans="1:15" s="2" customFormat="1" ht="24" customHeight="1" x14ac:dyDescent="0.2">
      <c r="A794" s="531"/>
      <c r="B794" s="577"/>
      <c r="C794" s="637"/>
      <c r="D794" s="472" t="s">
        <v>5</v>
      </c>
      <c r="E794" s="481">
        <v>1</v>
      </c>
      <c r="F794" s="474" t="s">
        <v>8</v>
      </c>
      <c r="G794" s="474" t="s">
        <v>15</v>
      </c>
      <c r="H794" s="474" t="s">
        <v>23</v>
      </c>
      <c r="I794" s="481">
        <v>50</v>
      </c>
      <c r="J794" s="471">
        <f t="shared" si="353"/>
        <v>73</v>
      </c>
      <c r="K794" s="447">
        <f t="shared" si="354"/>
        <v>3650</v>
      </c>
      <c r="L794" s="482">
        <v>200</v>
      </c>
      <c r="M794" s="442">
        <f t="shared" si="355"/>
        <v>2</v>
      </c>
      <c r="N794" s="447">
        <f t="shared" si="356"/>
        <v>400</v>
      </c>
      <c r="O794" s="448">
        <f t="shared" si="357"/>
        <v>4050</v>
      </c>
    </row>
    <row r="795" spans="1:15" s="2" customFormat="1" ht="24" customHeight="1" thickBot="1" x14ac:dyDescent="0.25">
      <c r="A795" s="531"/>
      <c r="B795" s="577"/>
      <c r="C795" s="637"/>
      <c r="D795" s="475" t="s">
        <v>5</v>
      </c>
      <c r="E795" s="483">
        <v>1</v>
      </c>
      <c r="F795" s="477" t="s">
        <v>8</v>
      </c>
      <c r="G795" s="477" t="s">
        <v>15</v>
      </c>
      <c r="H795" s="477" t="s">
        <v>23</v>
      </c>
      <c r="I795" s="483">
        <v>50</v>
      </c>
      <c r="J795" s="471">
        <f t="shared" si="353"/>
        <v>73</v>
      </c>
      <c r="K795" s="452">
        <f t="shared" si="354"/>
        <v>3650</v>
      </c>
      <c r="L795" s="459">
        <v>200</v>
      </c>
      <c r="M795" s="442">
        <f t="shared" si="355"/>
        <v>2</v>
      </c>
      <c r="N795" s="452">
        <f t="shared" si="356"/>
        <v>400</v>
      </c>
      <c r="O795" s="453">
        <f t="shared" si="357"/>
        <v>4050</v>
      </c>
    </row>
    <row r="796" spans="1:15" s="2" customFormat="1" ht="24" customHeight="1" thickBot="1" x14ac:dyDescent="0.25">
      <c r="A796" s="532"/>
      <c r="B796" s="578"/>
      <c r="C796" s="638"/>
      <c r="D796" s="661" t="s">
        <v>33</v>
      </c>
      <c r="E796" s="640"/>
      <c r="F796" s="640"/>
      <c r="G796" s="640"/>
      <c r="H796" s="640"/>
      <c r="I796" s="478">
        <f>SUM(I791:I795)</f>
        <v>250</v>
      </c>
      <c r="J796" s="479" t="s">
        <v>43</v>
      </c>
      <c r="K796" s="455" t="s">
        <v>43</v>
      </c>
      <c r="L796" s="454" t="s">
        <v>43</v>
      </c>
      <c r="M796" s="455" t="s">
        <v>43</v>
      </c>
      <c r="N796" s="456" t="s">
        <v>50</v>
      </c>
      <c r="O796" s="457">
        <f>SUM(O791:O795)</f>
        <v>20250</v>
      </c>
    </row>
    <row r="797" spans="1:15" s="2" customFormat="1" ht="24" customHeight="1" thickBot="1" x14ac:dyDescent="0.25">
      <c r="A797" s="625" t="s">
        <v>120</v>
      </c>
      <c r="B797" s="626"/>
      <c r="C797" s="626"/>
      <c r="D797" s="626"/>
      <c r="E797" s="626"/>
      <c r="F797" s="626"/>
      <c r="G797" s="626"/>
      <c r="H797" s="626"/>
      <c r="I797" s="626"/>
      <c r="J797" s="626"/>
      <c r="K797" s="626"/>
      <c r="L797" s="626"/>
      <c r="M797" s="626"/>
      <c r="N797" s="626"/>
      <c r="O797" s="494">
        <f>SUM(O768,O772,O778,O784,O790,O796)</f>
        <v>65223.333333333336</v>
      </c>
    </row>
    <row r="798" spans="1:15" ht="24" hidden="1" customHeight="1" x14ac:dyDescent="0.2">
      <c r="A798" s="526" t="s">
        <v>75</v>
      </c>
      <c r="B798" s="500">
        <v>4</v>
      </c>
      <c r="C798" s="502" t="s">
        <v>62</v>
      </c>
      <c r="D798" s="174" t="s">
        <v>5</v>
      </c>
      <c r="E798" s="71">
        <v>1</v>
      </c>
      <c r="F798" s="173" t="s">
        <v>8</v>
      </c>
      <c r="G798" s="70" t="s">
        <v>30</v>
      </c>
      <c r="H798" s="70" t="s">
        <v>24</v>
      </c>
      <c r="I798" s="71">
        <v>40</v>
      </c>
      <c r="J798" s="72">
        <v>70</v>
      </c>
      <c r="K798" s="72">
        <f>J798*I798</f>
        <v>2800</v>
      </c>
      <c r="L798" s="71">
        <v>0</v>
      </c>
      <c r="M798" s="72"/>
      <c r="N798" s="72">
        <f>M798*L798</f>
        <v>0</v>
      </c>
      <c r="O798" s="73">
        <f>N798+K798</f>
        <v>2800</v>
      </c>
    </row>
    <row r="799" spans="1:15" ht="24" hidden="1" customHeight="1" x14ac:dyDescent="0.2">
      <c r="A799" s="527"/>
      <c r="B799" s="501"/>
      <c r="C799" s="503"/>
      <c r="D799" s="175" t="s">
        <v>5</v>
      </c>
      <c r="E799" s="9">
        <v>1</v>
      </c>
      <c r="F799" s="161" t="s">
        <v>8</v>
      </c>
      <c r="G799" s="8" t="s">
        <v>30</v>
      </c>
      <c r="H799" s="8" t="s">
        <v>24</v>
      </c>
      <c r="I799" s="9">
        <v>40</v>
      </c>
      <c r="J799" s="10">
        <v>70</v>
      </c>
      <c r="K799" s="10">
        <f t="shared" ref="K799:K800" si="358">J799*I799</f>
        <v>2800</v>
      </c>
      <c r="L799" s="9">
        <v>0</v>
      </c>
      <c r="M799" s="10"/>
      <c r="N799" s="10">
        <f t="shared" ref="N799:N800" si="359">M799*L799</f>
        <v>0</v>
      </c>
      <c r="O799" s="50">
        <f t="shared" ref="O799:O800" si="360">N799+K799</f>
        <v>2800</v>
      </c>
    </row>
    <row r="800" spans="1:15" ht="24" hidden="1" customHeight="1" thickBot="1" x14ac:dyDescent="0.25">
      <c r="A800" s="527"/>
      <c r="B800" s="501"/>
      <c r="C800" s="503"/>
      <c r="D800" s="176" t="s">
        <v>5</v>
      </c>
      <c r="E800" s="100">
        <v>1</v>
      </c>
      <c r="F800" s="172" t="s">
        <v>8</v>
      </c>
      <c r="G800" s="166" t="s">
        <v>30</v>
      </c>
      <c r="H800" s="166" t="s">
        <v>24</v>
      </c>
      <c r="I800" s="100">
        <v>40</v>
      </c>
      <c r="J800" s="99">
        <v>70</v>
      </c>
      <c r="K800" s="99">
        <f t="shared" si="358"/>
        <v>2800</v>
      </c>
      <c r="L800" s="100">
        <v>0</v>
      </c>
      <c r="M800" s="99"/>
      <c r="N800" s="99">
        <f t="shared" si="359"/>
        <v>0</v>
      </c>
      <c r="O800" s="101">
        <f t="shared" si="360"/>
        <v>2800</v>
      </c>
    </row>
    <row r="801" spans="1:15" ht="24" hidden="1" customHeight="1" thickBot="1" x14ac:dyDescent="0.25">
      <c r="A801" s="527"/>
      <c r="B801" s="501"/>
      <c r="C801" s="504"/>
      <c r="D801" s="497" t="s">
        <v>39</v>
      </c>
      <c r="E801" s="499"/>
      <c r="F801" s="499"/>
      <c r="G801" s="499"/>
      <c r="H801" s="499"/>
      <c r="I801" s="108">
        <f>SUM(I798:I800)</f>
        <v>120</v>
      </c>
      <c r="J801" s="107" t="s">
        <v>43</v>
      </c>
      <c r="K801" s="107" t="s">
        <v>43</v>
      </c>
      <c r="L801" s="108" t="s">
        <v>43</v>
      </c>
      <c r="M801" s="107" t="s">
        <v>43</v>
      </c>
      <c r="N801" s="109" t="s">
        <v>50</v>
      </c>
      <c r="O801" s="110">
        <f>SUM(O798:O800)</f>
        <v>8400</v>
      </c>
    </row>
    <row r="802" spans="1:15" s="2" customFormat="1" ht="24" hidden="1" customHeight="1" x14ac:dyDescent="0.2">
      <c r="A802" s="527"/>
      <c r="B802" s="501">
        <v>4</v>
      </c>
      <c r="C802" s="502" t="s">
        <v>61</v>
      </c>
      <c r="D802" s="177" t="s">
        <v>5</v>
      </c>
      <c r="E802" s="59">
        <v>1</v>
      </c>
      <c r="F802" s="165" t="s">
        <v>8</v>
      </c>
      <c r="G802" s="58" t="s">
        <v>30</v>
      </c>
      <c r="H802" s="58" t="s">
        <v>24</v>
      </c>
      <c r="I802" s="59">
        <v>40</v>
      </c>
      <c r="J802" s="60">
        <v>70</v>
      </c>
      <c r="K802" s="60">
        <f>J802*I802</f>
        <v>2800</v>
      </c>
      <c r="L802" s="59">
        <v>160</v>
      </c>
      <c r="M802" s="60">
        <v>0.8</v>
      </c>
      <c r="N802" s="60">
        <f>M802*L802</f>
        <v>128</v>
      </c>
      <c r="O802" s="61">
        <f>N802+K802</f>
        <v>2928</v>
      </c>
    </row>
    <row r="803" spans="1:15" s="2" customFormat="1" ht="24" hidden="1" customHeight="1" x14ac:dyDescent="0.2">
      <c r="A803" s="527"/>
      <c r="B803" s="501"/>
      <c r="C803" s="503"/>
      <c r="D803" s="175" t="s">
        <v>5</v>
      </c>
      <c r="E803" s="9">
        <v>1</v>
      </c>
      <c r="F803" s="161" t="s">
        <v>8</v>
      </c>
      <c r="G803" s="8" t="s">
        <v>30</v>
      </c>
      <c r="H803" s="8" t="s">
        <v>24</v>
      </c>
      <c r="I803" s="9">
        <v>40</v>
      </c>
      <c r="J803" s="10">
        <v>70</v>
      </c>
      <c r="K803" s="10">
        <f t="shared" ref="K803:K804" si="361">J803*I803</f>
        <v>2800</v>
      </c>
      <c r="L803" s="9">
        <v>160</v>
      </c>
      <c r="M803" s="10">
        <v>0.8</v>
      </c>
      <c r="N803" s="10">
        <f t="shared" ref="N803:N804" si="362">M803*L803</f>
        <v>128</v>
      </c>
      <c r="O803" s="50">
        <f t="shared" ref="O803:O804" si="363">N803+K803</f>
        <v>2928</v>
      </c>
    </row>
    <row r="804" spans="1:15" s="2" customFormat="1" ht="24" hidden="1" customHeight="1" thickBot="1" x14ac:dyDescent="0.25">
      <c r="A804" s="527"/>
      <c r="B804" s="501"/>
      <c r="C804" s="503"/>
      <c r="D804" s="176" t="s">
        <v>5</v>
      </c>
      <c r="E804" s="100">
        <v>1</v>
      </c>
      <c r="F804" s="172" t="s">
        <v>8</v>
      </c>
      <c r="G804" s="166" t="s">
        <v>30</v>
      </c>
      <c r="H804" s="166" t="s">
        <v>24</v>
      </c>
      <c r="I804" s="100">
        <v>40</v>
      </c>
      <c r="J804" s="99">
        <v>70</v>
      </c>
      <c r="K804" s="99">
        <f t="shared" si="361"/>
        <v>2800</v>
      </c>
      <c r="L804" s="100">
        <v>160</v>
      </c>
      <c r="M804" s="99">
        <v>0.8</v>
      </c>
      <c r="N804" s="99">
        <f t="shared" si="362"/>
        <v>128</v>
      </c>
      <c r="O804" s="101">
        <f t="shared" si="363"/>
        <v>2928</v>
      </c>
    </row>
    <row r="805" spans="1:15" s="2" customFormat="1" ht="24" hidden="1" customHeight="1" thickBot="1" x14ac:dyDescent="0.25">
      <c r="A805" s="528"/>
      <c r="B805" s="544"/>
      <c r="C805" s="504"/>
      <c r="D805" s="497" t="s">
        <v>39</v>
      </c>
      <c r="E805" s="499"/>
      <c r="F805" s="499"/>
      <c r="G805" s="499"/>
      <c r="H805" s="499"/>
      <c r="I805" s="108">
        <f>SUM(I802:I804)</f>
        <v>120</v>
      </c>
      <c r="J805" s="107" t="s">
        <v>43</v>
      </c>
      <c r="K805" s="107" t="s">
        <v>43</v>
      </c>
      <c r="L805" s="108" t="s">
        <v>43</v>
      </c>
      <c r="M805" s="107" t="s">
        <v>43</v>
      </c>
      <c r="N805" s="109" t="s">
        <v>50</v>
      </c>
      <c r="O805" s="110">
        <f>SUM(O802:O804)</f>
        <v>8784</v>
      </c>
    </row>
    <row r="806" spans="1:15" s="2" customFormat="1" ht="24" hidden="1" customHeight="1" thickBot="1" x14ac:dyDescent="0.25">
      <c r="A806" s="550"/>
      <c r="B806" s="551"/>
      <c r="C806" s="551"/>
      <c r="D806" s="551"/>
      <c r="E806" s="551"/>
      <c r="F806" s="551"/>
      <c r="G806" s="551"/>
      <c r="H806" s="551"/>
      <c r="I806" s="551"/>
      <c r="J806" s="551"/>
      <c r="K806" s="551"/>
      <c r="L806" s="551"/>
      <c r="M806" s="551"/>
      <c r="N806" s="551"/>
      <c r="O806" s="552"/>
    </row>
    <row r="807" spans="1:15" s="2" customFormat="1" ht="24" hidden="1" customHeight="1" x14ac:dyDescent="0.2">
      <c r="A807" s="587" t="s">
        <v>81</v>
      </c>
      <c r="B807" s="579">
        <v>4</v>
      </c>
      <c r="C807" s="581" t="s">
        <v>62</v>
      </c>
      <c r="D807" s="317" t="s">
        <v>5</v>
      </c>
      <c r="E807" s="287">
        <v>1</v>
      </c>
      <c r="F807" s="288" t="s">
        <v>8</v>
      </c>
      <c r="G807" s="289" t="s">
        <v>30</v>
      </c>
      <c r="H807" s="289" t="s">
        <v>24</v>
      </c>
      <c r="I807" s="287">
        <v>40</v>
      </c>
      <c r="J807" s="290">
        <v>27.25</v>
      </c>
      <c r="K807" s="290">
        <f>J807*I807</f>
        <v>1090</v>
      </c>
      <c r="L807" s="287">
        <v>0</v>
      </c>
      <c r="M807" s="290"/>
      <c r="N807" s="290">
        <f>M807*L807</f>
        <v>0</v>
      </c>
      <c r="O807" s="291">
        <f>N807+K807</f>
        <v>1090</v>
      </c>
    </row>
    <row r="808" spans="1:15" s="2" customFormat="1" ht="24" hidden="1" customHeight="1" x14ac:dyDescent="0.2">
      <c r="A808" s="588"/>
      <c r="B808" s="580"/>
      <c r="C808" s="590"/>
      <c r="D808" s="402" t="s">
        <v>5</v>
      </c>
      <c r="E808" s="22">
        <v>1</v>
      </c>
      <c r="F808" s="160" t="s">
        <v>8</v>
      </c>
      <c r="G808" s="21" t="s">
        <v>30</v>
      </c>
      <c r="H808" s="21" t="s">
        <v>24</v>
      </c>
      <c r="I808" s="22">
        <v>40</v>
      </c>
      <c r="J808" s="23">
        <v>27.25</v>
      </c>
      <c r="K808" s="23">
        <f t="shared" ref="K808:K809" si="364">J808*I808</f>
        <v>1090</v>
      </c>
      <c r="L808" s="22">
        <v>0</v>
      </c>
      <c r="M808" s="23"/>
      <c r="N808" s="23">
        <f t="shared" ref="N808:N809" si="365">M808*L808</f>
        <v>0</v>
      </c>
      <c r="O808" s="54">
        <f t="shared" ref="O808:O809" si="366">N808+K808</f>
        <v>1090</v>
      </c>
    </row>
    <row r="809" spans="1:15" s="2" customFormat="1" ht="24" hidden="1" customHeight="1" thickBot="1" x14ac:dyDescent="0.25">
      <c r="A809" s="588"/>
      <c r="B809" s="580"/>
      <c r="C809" s="590"/>
      <c r="D809" s="318" t="s">
        <v>5</v>
      </c>
      <c r="E809" s="292">
        <v>1</v>
      </c>
      <c r="F809" s="293" t="s">
        <v>8</v>
      </c>
      <c r="G809" s="294" t="s">
        <v>30</v>
      </c>
      <c r="H809" s="294" t="s">
        <v>24</v>
      </c>
      <c r="I809" s="292">
        <v>40</v>
      </c>
      <c r="J809" s="295">
        <v>27.25</v>
      </c>
      <c r="K809" s="295">
        <f t="shared" si="364"/>
        <v>1090</v>
      </c>
      <c r="L809" s="292">
        <v>0</v>
      </c>
      <c r="M809" s="295"/>
      <c r="N809" s="295">
        <f t="shared" si="365"/>
        <v>0</v>
      </c>
      <c r="O809" s="296">
        <f t="shared" si="366"/>
        <v>1090</v>
      </c>
    </row>
    <row r="810" spans="1:15" s="2" customFormat="1" ht="24" hidden="1" customHeight="1" thickBot="1" x14ac:dyDescent="0.25">
      <c r="A810" s="588"/>
      <c r="B810" s="580"/>
      <c r="C810" s="582"/>
      <c r="D810" s="584" t="s">
        <v>39</v>
      </c>
      <c r="E810" s="585"/>
      <c r="F810" s="585"/>
      <c r="G810" s="585"/>
      <c r="H810" s="585"/>
      <c r="I810" s="297">
        <f>SUM(I807:I809)</f>
        <v>120</v>
      </c>
      <c r="J810" s="298" t="s">
        <v>43</v>
      </c>
      <c r="K810" s="298" t="s">
        <v>43</v>
      </c>
      <c r="L810" s="297" t="s">
        <v>43</v>
      </c>
      <c r="M810" s="298" t="s">
        <v>43</v>
      </c>
      <c r="N810" s="299" t="s">
        <v>50</v>
      </c>
      <c r="O810" s="300">
        <f>SUM(O807:O809)</f>
        <v>3270</v>
      </c>
    </row>
    <row r="811" spans="1:15" s="2" customFormat="1" ht="24" hidden="1" customHeight="1" x14ac:dyDescent="0.2">
      <c r="A811" s="588"/>
      <c r="B811" s="580">
        <v>4</v>
      </c>
      <c r="C811" s="581" t="s">
        <v>61</v>
      </c>
      <c r="D811" s="319" t="s">
        <v>5</v>
      </c>
      <c r="E811" s="313">
        <v>1</v>
      </c>
      <c r="F811" s="401" t="s">
        <v>8</v>
      </c>
      <c r="G811" s="314" t="s">
        <v>30</v>
      </c>
      <c r="H811" s="314" t="s">
        <v>24</v>
      </c>
      <c r="I811" s="313">
        <v>40</v>
      </c>
      <c r="J811" s="315">
        <v>27.25</v>
      </c>
      <c r="K811" s="315">
        <f>J811*I811</f>
        <v>1090</v>
      </c>
      <c r="L811" s="313">
        <v>160</v>
      </c>
      <c r="M811" s="315"/>
      <c r="N811" s="315">
        <f>M811*L811</f>
        <v>0</v>
      </c>
      <c r="O811" s="316">
        <f>N811+K811</f>
        <v>1090</v>
      </c>
    </row>
    <row r="812" spans="1:15" s="2" customFormat="1" ht="24" hidden="1" customHeight="1" x14ac:dyDescent="0.2">
      <c r="A812" s="588"/>
      <c r="B812" s="580"/>
      <c r="C812" s="590"/>
      <c r="D812" s="402" t="s">
        <v>5</v>
      </c>
      <c r="E812" s="22">
        <v>1</v>
      </c>
      <c r="F812" s="160" t="s">
        <v>8</v>
      </c>
      <c r="G812" s="21" t="s">
        <v>30</v>
      </c>
      <c r="H812" s="21" t="s">
        <v>24</v>
      </c>
      <c r="I812" s="22">
        <v>40</v>
      </c>
      <c r="J812" s="23">
        <v>27.25</v>
      </c>
      <c r="K812" s="23">
        <f t="shared" ref="K812:K813" si="367">J812*I812</f>
        <v>1090</v>
      </c>
      <c r="L812" s="22">
        <v>160</v>
      </c>
      <c r="M812" s="23"/>
      <c r="N812" s="23">
        <f t="shared" ref="N812:N813" si="368">M812*L812</f>
        <v>0</v>
      </c>
      <c r="O812" s="54">
        <f t="shared" ref="O812:O813" si="369">N812+K812</f>
        <v>1090</v>
      </c>
    </row>
    <row r="813" spans="1:15" s="2" customFormat="1" ht="24" hidden="1" customHeight="1" thickBot="1" x14ac:dyDescent="0.25">
      <c r="A813" s="588"/>
      <c r="B813" s="580"/>
      <c r="C813" s="590"/>
      <c r="D813" s="318" t="s">
        <v>5</v>
      </c>
      <c r="E813" s="292">
        <v>1</v>
      </c>
      <c r="F813" s="293" t="s">
        <v>8</v>
      </c>
      <c r="G813" s="294" t="s">
        <v>30</v>
      </c>
      <c r="H813" s="294" t="s">
        <v>24</v>
      </c>
      <c r="I813" s="292">
        <v>40</v>
      </c>
      <c r="J813" s="295">
        <v>27.25</v>
      </c>
      <c r="K813" s="295">
        <f t="shared" si="367"/>
        <v>1090</v>
      </c>
      <c r="L813" s="292">
        <v>160</v>
      </c>
      <c r="M813" s="295"/>
      <c r="N813" s="295">
        <f t="shared" si="368"/>
        <v>0</v>
      </c>
      <c r="O813" s="296">
        <f t="shared" si="369"/>
        <v>1090</v>
      </c>
    </row>
    <row r="814" spans="1:15" s="2" customFormat="1" ht="24" hidden="1" customHeight="1" thickBot="1" x14ac:dyDescent="0.25">
      <c r="A814" s="589"/>
      <c r="B814" s="586"/>
      <c r="C814" s="582"/>
      <c r="D814" s="584" t="s">
        <v>39</v>
      </c>
      <c r="E814" s="585"/>
      <c r="F814" s="585"/>
      <c r="G814" s="585"/>
      <c r="H814" s="585"/>
      <c r="I814" s="297">
        <f>SUM(I811:I813)</f>
        <v>120</v>
      </c>
      <c r="J814" s="298" t="s">
        <v>43</v>
      </c>
      <c r="K814" s="298" t="s">
        <v>43</v>
      </c>
      <c r="L814" s="297" t="s">
        <v>43</v>
      </c>
      <c r="M814" s="298" t="s">
        <v>43</v>
      </c>
      <c r="N814" s="299" t="s">
        <v>50</v>
      </c>
      <c r="O814" s="300">
        <f>SUM(O811:O813)</f>
        <v>3270</v>
      </c>
    </row>
    <row r="815" spans="1:15" s="2" customFormat="1" ht="24" hidden="1" customHeight="1" thickBot="1" x14ac:dyDescent="0.25">
      <c r="A815" s="550"/>
      <c r="B815" s="551"/>
      <c r="C815" s="551"/>
      <c r="D815" s="551"/>
      <c r="E815" s="551"/>
      <c r="F815" s="551"/>
      <c r="G815" s="551"/>
      <c r="H815" s="551"/>
      <c r="I815" s="551"/>
      <c r="J815" s="551"/>
      <c r="K815" s="551"/>
      <c r="L815" s="551"/>
      <c r="M815" s="551"/>
      <c r="N815" s="551"/>
      <c r="O815" s="552"/>
    </row>
    <row r="816" spans="1:15" s="2" customFormat="1" ht="24" hidden="1" customHeight="1" x14ac:dyDescent="0.2">
      <c r="A816" s="602" t="s">
        <v>82</v>
      </c>
      <c r="B816" s="596">
        <v>4</v>
      </c>
      <c r="C816" s="598" t="s">
        <v>62</v>
      </c>
      <c r="D816" s="408" t="s">
        <v>5</v>
      </c>
      <c r="E816" s="301">
        <v>1</v>
      </c>
      <c r="F816" s="302" t="s">
        <v>8</v>
      </c>
      <c r="G816" s="303" t="s">
        <v>30</v>
      </c>
      <c r="H816" s="303" t="s">
        <v>24</v>
      </c>
      <c r="I816" s="301">
        <v>40</v>
      </c>
      <c r="J816" s="304">
        <v>48</v>
      </c>
      <c r="K816" s="304">
        <f>J816*I816</f>
        <v>1920</v>
      </c>
      <c r="L816" s="301">
        <v>0</v>
      </c>
      <c r="M816" s="304"/>
      <c r="N816" s="304">
        <f>M816*L816</f>
        <v>0</v>
      </c>
      <c r="O816" s="305">
        <f>N816+K816</f>
        <v>1920</v>
      </c>
    </row>
    <row r="817" spans="1:15" s="2" customFormat="1" ht="24" hidden="1" customHeight="1" x14ac:dyDescent="0.2">
      <c r="A817" s="657"/>
      <c r="B817" s="662"/>
      <c r="C817" s="663"/>
      <c r="D817" s="409" t="s">
        <v>5</v>
      </c>
      <c r="E817" s="25">
        <v>1</v>
      </c>
      <c r="F817" s="164" t="s">
        <v>8</v>
      </c>
      <c r="G817" s="24" t="s">
        <v>30</v>
      </c>
      <c r="H817" s="24" t="s">
        <v>24</v>
      </c>
      <c r="I817" s="25">
        <v>40</v>
      </c>
      <c r="J817" s="26">
        <v>48</v>
      </c>
      <c r="K817" s="26">
        <f t="shared" ref="K817:K818" si="370">J817*I817</f>
        <v>1920</v>
      </c>
      <c r="L817" s="25">
        <v>0</v>
      </c>
      <c r="M817" s="26"/>
      <c r="N817" s="26">
        <f t="shared" ref="N817:N818" si="371">M817*L817</f>
        <v>0</v>
      </c>
      <c r="O817" s="55">
        <f t="shared" ref="O817:O818" si="372">N817+K817</f>
        <v>1920</v>
      </c>
    </row>
    <row r="818" spans="1:15" s="2" customFormat="1" ht="24" hidden="1" customHeight="1" thickBot="1" x14ac:dyDescent="0.25">
      <c r="A818" s="657"/>
      <c r="B818" s="662"/>
      <c r="C818" s="663"/>
      <c r="D818" s="410" t="s">
        <v>5</v>
      </c>
      <c r="E818" s="403">
        <v>1</v>
      </c>
      <c r="F818" s="404" t="s">
        <v>8</v>
      </c>
      <c r="G818" s="405" t="s">
        <v>30</v>
      </c>
      <c r="H818" s="405" t="s">
        <v>24</v>
      </c>
      <c r="I818" s="403">
        <v>40</v>
      </c>
      <c r="J818" s="406">
        <v>48</v>
      </c>
      <c r="K818" s="406">
        <f t="shared" si="370"/>
        <v>1920</v>
      </c>
      <c r="L818" s="403">
        <v>0</v>
      </c>
      <c r="M818" s="406"/>
      <c r="N818" s="406">
        <f t="shared" si="371"/>
        <v>0</v>
      </c>
      <c r="O818" s="407">
        <f t="shared" si="372"/>
        <v>1920</v>
      </c>
    </row>
    <row r="819" spans="1:15" s="2" customFormat="1" ht="24" hidden="1" customHeight="1" thickBot="1" x14ac:dyDescent="0.25">
      <c r="A819" s="603"/>
      <c r="B819" s="597"/>
      <c r="C819" s="599"/>
      <c r="D819" s="600" t="s">
        <v>39</v>
      </c>
      <c r="E819" s="601"/>
      <c r="F819" s="601"/>
      <c r="G819" s="601"/>
      <c r="H819" s="601"/>
      <c r="I819" s="306">
        <f>SUM(I816:I818)</f>
        <v>120</v>
      </c>
      <c r="J819" s="307" t="s">
        <v>43</v>
      </c>
      <c r="K819" s="307" t="s">
        <v>43</v>
      </c>
      <c r="L819" s="306" t="s">
        <v>43</v>
      </c>
      <c r="M819" s="307" t="s">
        <v>43</v>
      </c>
      <c r="N819" s="308" t="s">
        <v>50</v>
      </c>
      <c r="O819" s="309">
        <f>SUM(O816:O818)</f>
        <v>5760</v>
      </c>
    </row>
    <row r="820" spans="1:15" s="2" customFormat="1" ht="24" hidden="1" customHeight="1" thickBot="1" x14ac:dyDescent="0.25">
      <c r="A820" s="550"/>
      <c r="B820" s="551"/>
      <c r="C820" s="551"/>
      <c r="D820" s="551"/>
      <c r="E820" s="551"/>
      <c r="F820" s="551"/>
      <c r="G820" s="551"/>
      <c r="H820" s="551"/>
      <c r="I820" s="551"/>
      <c r="J820" s="551"/>
      <c r="K820" s="551"/>
      <c r="L820" s="551"/>
      <c r="M820" s="551"/>
      <c r="N820" s="551"/>
      <c r="O820" s="552"/>
    </row>
    <row r="821" spans="1:15" s="2" customFormat="1" ht="24" hidden="1" customHeight="1" x14ac:dyDescent="0.2">
      <c r="A821" s="533" t="s">
        <v>83</v>
      </c>
      <c r="B821" s="536">
        <v>4</v>
      </c>
      <c r="C821" s="538" t="s">
        <v>62</v>
      </c>
      <c r="D821" s="320" t="s">
        <v>5</v>
      </c>
      <c r="E821" s="63">
        <v>1</v>
      </c>
      <c r="F821" s="144" t="s">
        <v>8</v>
      </c>
      <c r="G821" s="62" t="s">
        <v>30</v>
      </c>
      <c r="H821" s="62" t="s">
        <v>24</v>
      </c>
      <c r="I821" s="63">
        <v>40</v>
      </c>
      <c r="J821" s="64">
        <v>75</v>
      </c>
      <c r="K821" s="64">
        <f>J821*I821</f>
        <v>3000</v>
      </c>
      <c r="L821" s="63">
        <v>0</v>
      </c>
      <c r="M821" s="64"/>
      <c r="N821" s="64">
        <f>M821*L821</f>
        <v>0</v>
      </c>
      <c r="O821" s="65">
        <f>N821+K821</f>
        <v>3000</v>
      </c>
    </row>
    <row r="822" spans="1:15" s="2" customFormat="1" ht="24" hidden="1" customHeight="1" x14ac:dyDescent="0.2">
      <c r="A822" s="534"/>
      <c r="B822" s="537"/>
      <c r="C822" s="539"/>
      <c r="D822" s="141" t="s">
        <v>5</v>
      </c>
      <c r="E822" s="32">
        <v>1</v>
      </c>
      <c r="F822" s="159" t="s">
        <v>8</v>
      </c>
      <c r="G822" s="31" t="s">
        <v>30</v>
      </c>
      <c r="H822" s="31" t="s">
        <v>24</v>
      </c>
      <c r="I822" s="32">
        <v>40</v>
      </c>
      <c r="J822" s="33">
        <v>75</v>
      </c>
      <c r="K822" s="33">
        <f t="shared" ref="K822:K823" si="373">J822*I822</f>
        <v>3000</v>
      </c>
      <c r="L822" s="32">
        <v>0</v>
      </c>
      <c r="M822" s="33"/>
      <c r="N822" s="33">
        <f t="shared" ref="N822:N823" si="374">M822*L822</f>
        <v>0</v>
      </c>
      <c r="O822" s="52">
        <f t="shared" ref="O822:O823" si="375">N822+K822</f>
        <v>3000</v>
      </c>
    </row>
    <row r="823" spans="1:15" s="2" customFormat="1" ht="24" hidden="1" customHeight="1" thickBot="1" x14ac:dyDescent="0.25">
      <c r="A823" s="534"/>
      <c r="B823" s="537"/>
      <c r="C823" s="539"/>
      <c r="D823" s="142" t="s">
        <v>5</v>
      </c>
      <c r="E823" s="79">
        <v>1</v>
      </c>
      <c r="F823" s="139" t="s">
        <v>8</v>
      </c>
      <c r="G823" s="78" t="s">
        <v>30</v>
      </c>
      <c r="H823" s="78" t="s">
        <v>24</v>
      </c>
      <c r="I823" s="79">
        <v>40</v>
      </c>
      <c r="J823" s="80">
        <v>75</v>
      </c>
      <c r="K823" s="80">
        <f t="shared" si="373"/>
        <v>3000</v>
      </c>
      <c r="L823" s="79">
        <v>0</v>
      </c>
      <c r="M823" s="80"/>
      <c r="N823" s="80">
        <f t="shared" si="374"/>
        <v>0</v>
      </c>
      <c r="O823" s="81">
        <f t="shared" si="375"/>
        <v>3000</v>
      </c>
    </row>
    <row r="824" spans="1:15" s="2" customFormat="1" ht="24" hidden="1" customHeight="1" thickBot="1" x14ac:dyDescent="0.25">
      <c r="A824" s="534"/>
      <c r="B824" s="537"/>
      <c r="C824" s="539"/>
      <c r="D824" s="498" t="s">
        <v>39</v>
      </c>
      <c r="E824" s="541"/>
      <c r="F824" s="541"/>
      <c r="G824" s="541"/>
      <c r="H824" s="541"/>
      <c r="I824" s="86">
        <f>SUM(I821:I823)</f>
        <v>120</v>
      </c>
      <c r="J824" s="87" t="s">
        <v>43</v>
      </c>
      <c r="K824" s="87" t="s">
        <v>43</v>
      </c>
      <c r="L824" s="86" t="s">
        <v>43</v>
      </c>
      <c r="M824" s="87" t="s">
        <v>43</v>
      </c>
      <c r="N824" s="88" t="s">
        <v>50</v>
      </c>
      <c r="O824" s="89">
        <f>SUM(O821:O823)</f>
        <v>9000</v>
      </c>
    </row>
    <row r="825" spans="1:15" s="2" customFormat="1" ht="24" hidden="1" customHeight="1" x14ac:dyDescent="0.2">
      <c r="A825" s="534"/>
      <c r="B825" s="537">
        <v>4</v>
      </c>
      <c r="C825" s="539" t="s">
        <v>61</v>
      </c>
      <c r="D825" s="143" t="s">
        <v>5</v>
      </c>
      <c r="E825" s="83">
        <v>1</v>
      </c>
      <c r="F825" s="140" t="s">
        <v>8</v>
      </c>
      <c r="G825" s="82" t="s">
        <v>30</v>
      </c>
      <c r="H825" s="82" t="s">
        <v>24</v>
      </c>
      <c r="I825" s="83">
        <v>40</v>
      </c>
      <c r="J825" s="84">
        <v>75</v>
      </c>
      <c r="K825" s="84">
        <f>J825*I825</f>
        <v>3000</v>
      </c>
      <c r="L825" s="83">
        <v>160</v>
      </c>
      <c r="M825" s="84">
        <v>2</v>
      </c>
      <c r="N825" s="84">
        <f>M825*L825</f>
        <v>320</v>
      </c>
      <c r="O825" s="85">
        <f>N825+K825</f>
        <v>3320</v>
      </c>
    </row>
    <row r="826" spans="1:15" s="2" customFormat="1" ht="24" hidden="1" customHeight="1" x14ac:dyDescent="0.2">
      <c r="A826" s="534"/>
      <c r="B826" s="537"/>
      <c r="C826" s="539"/>
      <c r="D826" s="141" t="s">
        <v>5</v>
      </c>
      <c r="E826" s="32">
        <v>1</v>
      </c>
      <c r="F826" s="159" t="s">
        <v>8</v>
      </c>
      <c r="G826" s="31" t="s">
        <v>30</v>
      </c>
      <c r="H826" s="31" t="s">
        <v>24</v>
      </c>
      <c r="I826" s="32">
        <v>40</v>
      </c>
      <c r="J826" s="33">
        <v>75</v>
      </c>
      <c r="K826" s="33">
        <f t="shared" ref="K826:K827" si="376">J826*I826</f>
        <v>3000</v>
      </c>
      <c r="L826" s="32">
        <v>160</v>
      </c>
      <c r="M826" s="33">
        <v>2</v>
      </c>
      <c r="N826" s="33">
        <f t="shared" ref="N826:N827" si="377">M826*L826</f>
        <v>320</v>
      </c>
      <c r="O826" s="52">
        <f t="shared" ref="O826:O827" si="378">N826+K826</f>
        <v>3320</v>
      </c>
    </row>
    <row r="827" spans="1:15" s="2" customFormat="1" ht="24" hidden="1" customHeight="1" thickBot="1" x14ac:dyDescent="0.25">
      <c r="A827" s="534"/>
      <c r="B827" s="537"/>
      <c r="C827" s="539"/>
      <c r="D827" s="142" t="s">
        <v>5</v>
      </c>
      <c r="E827" s="79">
        <v>1</v>
      </c>
      <c r="F827" s="139" t="s">
        <v>8</v>
      </c>
      <c r="G827" s="78" t="s">
        <v>30</v>
      </c>
      <c r="H827" s="78" t="s">
        <v>24</v>
      </c>
      <c r="I827" s="79">
        <v>40</v>
      </c>
      <c r="J827" s="80">
        <v>75</v>
      </c>
      <c r="K827" s="80">
        <f t="shared" si="376"/>
        <v>3000</v>
      </c>
      <c r="L827" s="79">
        <v>160</v>
      </c>
      <c r="M827" s="80">
        <v>2</v>
      </c>
      <c r="N827" s="80">
        <f t="shared" si="377"/>
        <v>320</v>
      </c>
      <c r="O827" s="81">
        <f t="shared" si="378"/>
        <v>3320</v>
      </c>
    </row>
    <row r="828" spans="1:15" s="2" customFormat="1" ht="24" hidden="1" customHeight="1" thickBot="1" x14ac:dyDescent="0.25">
      <c r="A828" s="535"/>
      <c r="B828" s="542"/>
      <c r="C828" s="540"/>
      <c r="D828" s="498" t="s">
        <v>39</v>
      </c>
      <c r="E828" s="541"/>
      <c r="F828" s="541"/>
      <c r="G828" s="541"/>
      <c r="H828" s="541"/>
      <c r="I828" s="86">
        <f>SUM(I825:I827)</f>
        <v>120</v>
      </c>
      <c r="J828" s="87" t="s">
        <v>43</v>
      </c>
      <c r="K828" s="87" t="s">
        <v>43</v>
      </c>
      <c r="L828" s="86" t="s">
        <v>43</v>
      </c>
      <c r="M828" s="87" t="s">
        <v>43</v>
      </c>
      <c r="N828" s="88" t="s">
        <v>50</v>
      </c>
      <c r="O828" s="89">
        <f>SUM(O825:O827)</f>
        <v>9960</v>
      </c>
    </row>
    <row r="829" spans="1:15" s="2" customFormat="1" ht="24" hidden="1" customHeight="1" thickBot="1" x14ac:dyDescent="0.25">
      <c r="A829" s="550"/>
      <c r="B829" s="551"/>
      <c r="C829" s="551"/>
      <c r="D829" s="551"/>
      <c r="E829" s="551"/>
      <c r="F829" s="551"/>
      <c r="G829" s="551"/>
      <c r="H829" s="551"/>
      <c r="I829" s="551"/>
      <c r="J829" s="551"/>
      <c r="K829" s="551"/>
      <c r="L829" s="551"/>
      <c r="M829" s="551"/>
      <c r="N829" s="551"/>
      <c r="O829" s="552"/>
    </row>
    <row r="830" spans="1:15" s="2" customFormat="1" ht="24" hidden="1" customHeight="1" x14ac:dyDescent="0.2">
      <c r="A830" s="530" t="s">
        <v>84</v>
      </c>
      <c r="B830" s="573">
        <v>4</v>
      </c>
      <c r="C830" s="570" t="s">
        <v>62</v>
      </c>
      <c r="D830" s="321" t="s">
        <v>5</v>
      </c>
      <c r="E830" s="224">
        <v>1</v>
      </c>
      <c r="F830" s="310" t="s">
        <v>8</v>
      </c>
      <c r="G830" s="223" t="s">
        <v>30</v>
      </c>
      <c r="H830" s="223" t="s">
        <v>24</v>
      </c>
      <c r="I830" s="224">
        <v>40</v>
      </c>
      <c r="J830" s="225">
        <f>AVERAGE(J798,J807,J816,J821)</f>
        <v>55.0625</v>
      </c>
      <c r="K830" s="225">
        <f>J830*I830</f>
        <v>2202.5</v>
      </c>
      <c r="L830" s="224">
        <v>0</v>
      </c>
      <c r="M830" s="225"/>
      <c r="N830" s="225">
        <f>M830*L830</f>
        <v>0</v>
      </c>
      <c r="O830" s="226">
        <f>N830+K830</f>
        <v>2202.5</v>
      </c>
    </row>
    <row r="831" spans="1:15" s="2" customFormat="1" ht="24" hidden="1" customHeight="1" x14ac:dyDescent="0.2">
      <c r="A831" s="531"/>
      <c r="B831" s="574"/>
      <c r="C831" s="571"/>
      <c r="D831" s="411" t="s">
        <v>5</v>
      </c>
      <c r="E831" s="13">
        <v>1</v>
      </c>
      <c r="F831" s="158" t="s">
        <v>8</v>
      </c>
      <c r="G831" s="12" t="s">
        <v>30</v>
      </c>
      <c r="H831" s="12" t="s">
        <v>24</v>
      </c>
      <c r="I831" s="13">
        <v>40</v>
      </c>
      <c r="J831" s="14">
        <f t="shared" ref="J831:J832" si="379">AVERAGE(J799,J808,J817,J822)</f>
        <v>55.0625</v>
      </c>
      <c r="K831" s="14">
        <f t="shared" ref="K831:K832" si="380">J831*I831</f>
        <v>2202.5</v>
      </c>
      <c r="L831" s="13">
        <v>0</v>
      </c>
      <c r="M831" s="14"/>
      <c r="N831" s="14">
        <f t="shared" ref="N831:N832" si="381">M831*L831</f>
        <v>0</v>
      </c>
      <c r="O831" s="53">
        <f t="shared" ref="O831:O832" si="382">N831+K831</f>
        <v>2202.5</v>
      </c>
    </row>
    <row r="832" spans="1:15" s="2" customFormat="1" ht="24" hidden="1" customHeight="1" thickBot="1" x14ac:dyDescent="0.25">
      <c r="A832" s="531"/>
      <c r="B832" s="574"/>
      <c r="C832" s="571"/>
      <c r="D832" s="322" t="s">
        <v>5</v>
      </c>
      <c r="E832" s="266">
        <v>1</v>
      </c>
      <c r="F832" s="311" t="s">
        <v>8</v>
      </c>
      <c r="G832" s="265" t="s">
        <v>30</v>
      </c>
      <c r="H832" s="265" t="s">
        <v>24</v>
      </c>
      <c r="I832" s="266">
        <v>40</v>
      </c>
      <c r="J832" s="415">
        <f t="shared" si="379"/>
        <v>55.0625</v>
      </c>
      <c r="K832" s="267">
        <f t="shared" si="380"/>
        <v>2202.5</v>
      </c>
      <c r="L832" s="266">
        <v>0</v>
      </c>
      <c r="M832" s="267"/>
      <c r="N832" s="267">
        <f t="shared" si="381"/>
        <v>0</v>
      </c>
      <c r="O832" s="268">
        <f t="shared" si="382"/>
        <v>2202.5</v>
      </c>
    </row>
    <row r="833" spans="1:15" s="2" customFormat="1" ht="24" hidden="1" customHeight="1" thickBot="1" x14ac:dyDescent="0.25">
      <c r="A833" s="531"/>
      <c r="B833" s="574"/>
      <c r="C833" s="572"/>
      <c r="D833" s="575" t="s">
        <v>39</v>
      </c>
      <c r="E833" s="576"/>
      <c r="F833" s="576"/>
      <c r="G833" s="576"/>
      <c r="H833" s="576"/>
      <c r="I833" s="275">
        <f>SUM(I830:I832)</f>
        <v>120</v>
      </c>
      <c r="J833" s="276" t="s">
        <v>43</v>
      </c>
      <c r="K833" s="276" t="s">
        <v>43</v>
      </c>
      <c r="L833" s="275" t="s">
        <v>43</v>
      </c>
      <c r="M833" s="276" t="s">
        <v>43</v>
      </c>
      <c r="N833" s="277" t="s">
        <v>50</v>
      </c>
      <c r="O833" s="278">
        <f>SUM(O830:O832)</f>
        <v>6607.5</v>
      </c>
    </row>
    <row r="834" spans="1:15" s="2" customFormat="1" ht="24" customHeight="1" x14ac:dyDescent="0.2">
      <c r="A834" s="531"/>
      <c r="B834" s="577">
        <v>4</v>
      </c>
      <c r="C834" s="505" t="s">
        <v>113</v>
      </c>
      <c r="D834" s="484" t="s">
        <v>5</v>
      </c>
      <c r="E834" s="440">
        <v>1</v>
      </c>
      <c r="F834" s="485" t="s">
        <v>8</v>
      </c>
      <c r="G834" s="441" t="s">
        <v>30</v>
      </c>
      <c r="H834" s="441" t="s">
        <v>24</v>
      </c>
      <c r="I834" s="440">
        <v>40</v>
      </c>
      <c r="J834" s="442">
        <f>AVERAGE(J802,J811,J825)</f>
        <v>57.416666666666664</v>
      </c>
      <c r="K834" s="442">
        <f>J834*I834</f>
        <v>2296.6666666666665</v>
      </c>
      <c r="L834" s="440">
        <v>160</v>
      </c>
      <c r="M834" s="442">
        <f>AVERAGE(M802,M811,M825)</f>
        <v>1.4</v>
      </c>
      <c r="N834" s="442">
        <f>M834*L834</f>
        <v>224</v>
      </c>
      <c r="O834" s="443">
        <f>N834+K834</f>
        <v>2520.6666666666665</v>
      </c>
    </row>
    <row r="835" spans="1:15" s="2" customFormat="1" ht="24" customHeight="1" x14ac:dyDescent="0.2">
      <c r="A835" s="531"/>
      <c r="B835" s="577"/>
      <c r="C835" s="506"/>
      <c r="D835" s="486" t="s">
        <v>5</v>
      </c>
      <c r="E835" s="445">
        <v>1</v>
      </c>
      <c r="F835" s="487" t="s">
        <v>8</v>
      </c>
      <c r="G835" s="446" t="s">
        <v>30</v>
      </c>
      <c r="H835" s="446" t="s">
        <v>24</v>
      </c>
      <c r="I835" s="445">
        <v>40</v>
      </c>
      <c r="J835" s="442">
        <f t="shared" ref="J835:J836" si="383">AVERAGE(J803,J812,J826)</f>
        <v>57.416666666666664</v>
      </c>
      <c r="K835" s="447">
        <f t="shared" ref="K835:K836" si="384">J835*I835</f>
        <v>2296.6666666666665</v>
      </c>
      <c r="L835" s="445">
        <v>160</v>
      </c>
      <c r="M835" s="442">
        <f t="shared" ref="M835:M836" si="385">AVERAGE(M803,M812,M826)</f>
        <v>1.4</v>
      </c>
      <c r="N835" s="447">
        <f t="shared" ref="N835:N836" si="386">M835*L835</f>
        <v>224</v>
      </c>
      <c r="O835" s="448">
        <f t="shared" ref="O835:O836" si="387">N835+K835</f>
        <v>2520.6666666666665</v>
      </c>
    </row>
    <row r="836" spans="1:15" s="2" customFormat="1" ht="24" customHeight="1" thickBot="1" x14ac:dyDescent="0.25">
      <c r="A836" s="531"/>
      <c r="B836" s="577"/>
      <c r="C836" s="506"/>
      <c r="D836" s="488" t="s">
        <v>5</v>
      </c>
      <c r="E836" s="450">
        <v>1</v>
      </c>
      <c r="F836" s="489" t="s">
        <v>8</v>
      </c>
      <c r="G836" s="451" t="s">
        <v>30</v>
      </c>
      <c r="H836" s="451" t="s">
        <v>24</v>
      </c>
      <c r="I836" s="450">
        <v>40</v>
      </c>
      <c r="J836" s="442">
        <f t="shared" si="383"/>
        <v>57.416666666666664</v>
      </c>
      <c r="K836" s="452">
        <f t="shared" si="384"/>
        <v>2296.6666666666665</v>
      </c>
      <c r="L836" s="450">
        <v>160</v>
      </c>
      <c r="M836" s="442">
        <f t="shared" si="385"/>
        <v>1.4</v>
      </c>
      <c r="N836" s="452">
        <f t="shared" si="386"/>
        <v>224</v>
      </c>
      <c r="O836" s="453">
        <f t="shared" si="387"/>
        <v>2520.6666666666665</v>
      </c>
    </row>
    <row r="837" spans="1:15" s="2" customFormat="1" ht="24" customHeight="1" thickBot="1" x14ac:dyDescent="0.25">
      <c r="A837" s="532"/>
      <c r="B837" s="578"/>
      <c r="C837" s="507"/>
      <c r="D837" s="508" t="s">
        <v>39</v>
      </c>
      <c r="E837" s="509"/>
      <c r="F837" s="509"/>
      <c r="G837" s="509"/>
      <c r="H837" s="509"/>
      <c r="I837" s="454">
        <f>SUM(I834:I836)</f>
        <v>120</v>
      </c>
      <c r="J837" s="455" t="s">
        <v>43</v>
      </c>
      <c r="K837" s="455" t="s">
        <v>43</v>
      </c>
      <c r="L837" s="454" t="s">
        <v>43</v>
      </c>
      <c r="M837" s="455" t="s">
        <v>43</v>
      </c>
      <c r="N837" s="456" t="s">
        <v>50</v>
      </c>
      <c r="O837" s="457">
        <f>SUM(O834:O836)</f>
        <v>7562</v>
      </c>
    </row>
    <row r="838" spans="1:15" s="2" customFormat="1" ht="24" customHeight="1" thickBot="1" x14ac:dyDescent="0.25">
      <c r="A838" s="625" t="s">
        <v>120</v>
      </c>
      <c r="B838" s="626"/>
      <c r="C838" s="626"/>
      <c r="D838" s="626"/>
      <c r="E838" s="626"/>
      <c r="F838" s="626"/>
      <c r="G838" s="626"/>
      <c r="H838" s="626"/>
      <c r="I838" s="626"/>
      <c r="J838" s="626"/>
      <c r="K838" s="626"/>
      <c r="L838" s="626"/>
      <c r="M838" s="626"/>
      <c r="N838" s="626"/>
      <c r="O838" s="494">
        <f>SUM(O837)</f>
        <v>7562</v>
      </c>
    </row>
    <row r="839" spans="1:15" ht="24" hidden="1" customHeight="1" x14ac:dyDescent="0.2">
      <c r="A839" s="526" t="s">
        <v>75</v>
      </c>
      <c r="B839" s="500">
        <v>5</v>
      </c>
      <c r="C839" s="502" t="s">
        <v>63</v>
      </c>
      <c r="D839" s="174" t="s">
        <v>5</v>
      </c>
      <c r="E839" s="71">
        <v>1</v>
      </c>
      <c r="F839" s="70" t="s">
        <v>8</v>
      </c>
      <c r="G839" s="70" t="s">
        <v>27</v>
      </c>
      <c r="H839" s="70" t="s">
        <v>28</v>
      </c>
      <c r="I839" s="71">
        <v>40</v>
      </c>
      <c r="J839" s="72">
        <v>55</v>
      </c>
      <c r="K839" s="72">
        <f>J839*I839</f>
        <v>2200</v>
      </c>
      <c r="L839" s="71">
        <v>0</v>
      </c>
      <c r="M839" s="72"/>
      <c r="N839" s="72">
        <f>M839*L839</f>
        <v>0</v>
      </c>
      <c r="O839" s="73">
        <f>N839+K839</f>
        <v>2200</v>
      </c>
    </row>
    <row r="840" spans="1:15" ht="24" hidden="1" customHeight="1" x14ac:dyDescent="0.2">
      <c r="A840" s="527"/>
      <c r="B840" s="501"/>
      <c r="C840" s="503"/>
      <c r="D840" s="175" t="s">
        <v>5</v>
      </c>
      <c r="E840" s="9">
        <v>1</v>
      </c>
      <c r="F840" s="8" t="s">
        <v>8</v>
      </c>
      <c r="G840" s="8" t="s">
        <v>27</v>
      </c>
      <c r="H840" s="8" t="s">
        <v>28</v>
      </c>
      <c r="I840" s="9">
        <v>40</v>
      </c>
      <c r="J840" s="10">
        <v>55</v>
      </c>
      <c r="K840" s="10">
        <f t="shared" ref="K840:K842" si="388">J840*I840</f>
        <v>2200</v>
      </c>
      <c r="L840" s="9">
        <v>0</v>
      </c>
      <c r="M840" s="10"/>
      <c r="N840" s="10">
        <f t="shared" ref="N840:N842" si="389">M840*L840</f>
        <v>0</v>
      </c>
      <c r="O840" s="50">
        <f t="shared" ref="O840:O842" si="390">N840+K840</f>
        <v>2200</v>
      </c>
    </row>
    <row r="841" spans="1:15" ht="24" hidden="1" customHeight="1" x14ac:dyDescent="0.2">
      <c r="A841" s="527"/>
      <c r="B841" s="501"/>
      <c r="C841" s="503"/>
      <c r="D841" s="175" t="s">
        <v>5</v>
      </c>
      <c r="E841" s="9">
        <v>1</v>
      </c>
      <c r="F841" s="8" t="s">
        <v>8</v>
      </c>
      <c r="G841" s="8" t="s">
        <v>27</v>
      </c>
      <c r="H841" s="8" t="s">
        <v>28</v>
      </c>
      <c r="I841" s="9">
        <v>40</v>
      </c>
      <c r="J841" s="10">
        <v>55</v>
      </c>
      <c r="K841" s="10">
        <f t="shared" si="388"/>
        <v>2200</v>
      </c>
      <c r="L841" s="9">
        <v>0</v>
      </c>
      <c r="M841" s="10"/>
      <c r="N841" s="10">
        <f t="shared" si="389"/>
        <v>0</v>
      </c>
      <c r="O841" s="50">
        <f t="shared" si="390"/>
        <v>2200</v>
      </c>
    </row>
    <row r="842" spans="1:15" s="2" customFormat="1" ht="24" hidden="1" customHeight="1" thickBot="1" x14ac:dyDescent="0.25">
      <c r="A842" s="527"/>
      <c r="B842" s="501"/>
      <c r="C842" s="503"/>
      <c r="D842" s="176" t="s">
        <v>5</v>
      </c>
      <c r="E842" s="100">
        <v>1</v>
      </c>
      <c r="F842" s="166" t="s">
        <v>8</v>
      </c>
      <c r="G842" s="166" t="s">
        <v>27</v>
      </c>
      <c r="H842" s="166" t="s">
        <v>28</v>
      </c>
      <c r="I842" s="100">
        <v>40</v>
      </c>
      <c r="J842" s="99">
        <v>55</v>
      </c>
      <c r="K842" s="99">
        <f t="shared" si="388"/>
        <v>2200</v>
      </c>
      <c r="L842" s="100">
        <v>0</v>
      </c>
      <c r="M842" s="99"/>
      <c r="N842" s="99">
        <f t="shared" si="389"/>
        <v>0</v>
      </c>
      <c r="O842" s="101">
        <f t="shared" si="390"/>
        <v>2200</v>
      </c>
    </row>
    <row r="843" spans="1:15" s="2" customFormat="1" ht="24" hidden="1" customHeight="1" thickBot="1" x14ac:dyDescent="0.25">
      <c r="A843" s="527"/>
      <c r="B843" s="501"/>
      <c r="C843" s="503"/>
      <c r="D843" s="497" t="s">
        <v>35</v>
      </c>
      <c r="E843" s="499"/>
      <c r="F843" s="499"/>
      <c r="G843" s="499"/>
      <c r="H843" s="499"/>
      <c r="I843" s="108">
        <f>SUM(I839:I842)</f>
        <v>160</v>
      </c>
      <c r="J843" s="107" t="s">
        <v>43</v>
      </c>
      <c r="K843" s="107" t="s">
        <v>43</v>
      </c>
      <c r="L843" s="108" t="s">
        <v>43</v>
      </c>
      <c r="M843" s="107" t="s">
        <v>43</v>
      </c>
      <c r="N843" s="109" t="s">
        <v>50</v>
      </c>
      <c r="O843" s="110">
        <f>SUM(O839:O842)</f>
        <v>8800</v>
      </c>
    </row>
    <row r="844" spans="1:15" s="2" customFormat="1" ht="24" hidden="1" customHeight="1" x14ac:dyDescent="0.2">
      <c r="A844" s="527"/>
      <c r="B844" s="501"/>
      <c r="C844" s="503"/>
      <c r="D844" s="177" t="s">
        <v>5</v>
      </c>
      <c r="E844" s="59">
        <v>1</v>
      </c>
      <c r="F844" s="58" t="s">
        <v>8</v>
      </c>
      <c r="G844" s="58" t="s">
        <v>41</v>
      </c>
      <c r="H844" s="58" t="s">
        <v>28</v>
      </c>
      <c r="I844" s="59">
        <v>80</v>
      </c>
      <c r="J844" s="60">
        <v>92</v>
      </c>
      <c r="K844" s="60">
        <f>J844*I844</f>
        <v>7360</v>
      </c>
      <c r="L844" s="59">
        <v>0</v>
      </c>
      <c r="M844" s="60"/>
      <c r="N844" s="60">
        <f>M844*L844</f>
        <v>0</v>
      </c>
      <c r="O844" s="61">
        <f>N844+K844</f>
        <v>7360</v>
      </c>
    </row>
    <row r="845" spans="1:15" s="2" customFormat="1" ht="24" hidden="1" customHeight="1" thickBot="1" x14ac:dyDescent="0.25">
      <c r="A845" s="527"/>
      <c r="B845" s="501"/>
      <c r="C845" s="503"/>
      <c r="D845" s="176" t="s">
        <v>5</v>
      </c>
      <c r="E845" s="100">
        <v>1</v>
      </c>
      <c r="F845" s="166" t="s">
        <v>8</v>
      </c>
      <c r="G845" s="166" t="s">
        <v>41</v>
      </c>
      <c r="H845" s="166" t="s">
        <v>28</v>
      </c>
      <c r="I845" s="100">
        <v>80</v>
      </c>
      <c r="J845" s="99">
        <v>92</v>
      </c>
      <c r="K845" s="99">
        <f>J845*I845</f>
        <v>7360</v>
      </c>
      <c r="L845" s="100">
        <v>0</v>
      </c>
      <c r="M845" s="99"/>
      <c r="N845" s="99">
        <f>M845*L845</f>
        <v>0</v>
      </c>
      <c r="O845" s="101">
        <f>N845+K845</f>
        <v>7360</v>
      </c>
    </row>
    <row r="846" spans="1:15" ht="24" hidden="1" customHeight="1" thickBot="1" x14ac:dyDescent="0.25">
      <c r="A846" s="527"/>
      <c r="B846" s="501"/>
      <c r="C846" s="504"/>
      <c r="D846" s="497" t="s">
        <v>42</v>
      </c>
      <c r="E846" s="499"/>
      <c r="F846" s="499"/>
      <c r="G846" s="499"/>
      <c r="H846" s="499"/>
      <c r="I846" s="108">
        <f>SUM(I844:I845)</f>
        <v>160</v>
      </c>
      <c r="J846" s="107" t="s">
        <v>43</v>
      </c>
      <c r="K846" s="107" t="s">
        <v>43</v>
      </c>
      <c r="L846" s="108" t="s">
        <v>43</v>
      </c>
      <c r="M846" s="107" t="s">
        <v>43</v>
      </c>
      <c r="N846" s="109" t="s">
        <v>50</v>
      </c>
      <c r="O846" s="110">
        <f>SUM(O844:O845)</f>
        <v>14720</v>
      </c>
    </row>
    <row r="847" spans="1:15" s="2" customFormat="1" ht="24" hidden="1" customHeight="1" x14ac:dyDescent="0.2">
      <c r="A847" s="527"/>
      <c r="B847" s="501">
        <v>5</v>
      </c>
      <c r="C847" s="502" t="s">
        <v>64</v>
      </c>
      <c r="D847" s="177" t="s">
        <v>5</v>
      </c>
      <c r="E847" s="59">
        <v>1</v>
      </c>
      <c r="F847" s="58" t="s">
        <v>8</v>
      </c>
      <c r="G847" s="58" t="s">
        <v>27</v>
      </c>
      <c r="H847" s="58" t="s">
        <v>28</v>
      </c>
      <c r="I847" s="59">
        <v>40</v>
      </c>
      <c r="J847" s="60">
        <v>55</v>
      </c>
      <c r="K847" s="60">
        <f>J847*I847</f>
        <v>2200</v>
      </c>
      <c r="L847" s="59">
        <v>300</v>
      </c>
      <c r="M847" s="60">
        <v>1.8</v>
      </c>
      <c r="N847" s="60">
        <f>M847*L847</f>
        <v>540</v>
      </c>
      <c r="O847" s="61">
        <f>N847+K847</f>
        <v>2740</v>
      </c>
    </row>
    <row r="848" spans="1:15" s="2" customFormat="1" ht="24" hidden="1" customHeight="1" x14ac:dyDescent="0.2">
      <c r="A848" s="527"/>
      <c r="B848" s="501"/>
      <c r="C848" s="503"/>
      <c r="D848" s="175" t="s">
        <v>5</v>
      </c>
      <c r="E848" s="9">
        <v>1</v>
      </c>
      <c r="F848" s="8" t="s">
        <v>8</v>
      </c>
      <c r="G848" s="8" t="s">
        <v>27</v>
      </c>
      <c r="H848" s="8" t="s">
        <v>28</v>
      </c>
      <c r="I848" s="9">
        <v>40</v>
      </c>
      <c r="J848" s="10">
        <v>55</v>
      </c>
      <c r="K848" s="10">
        <f t="shared" ref="K848:K850" si="391">J848*I848</f>
        <v>2200</v>
      </c>
      <c r="L848" s="9">
        <v>300</v>
      </c>
      <c r="M848" s="10">
        <v>1.8</v>
      </c>
      <c r="N848" s="10">
        <f t="shared" ref="N848:N850" si="392">M848*L848</f>
        <v>540</v>
      </c>
      <c r="O848" s="50">
        <f t="shared" ref="O848:O850" si="393">N848+K848</f>
        <v>2740</v>
      </c>
    </row>
    <row r="849" spans="1:15" s="2" customFormat="1" ht="24" hidden="1" customHeight="1" x14ac:dyDescent="0.2">
      <c r="A849" s="527"/>
      <c r="B849" s="501"/>
      <c r="C849" s="503"/>
      <c r="D849" s="175" t="s">
        <v>5</v>
      </c>
      <c r="E849" s="9">
        <v>1</v>
      </c>
      <c r="F849" s="8" t="s">
        <v>8</v>
      </c>
      <c r="G849" s="8" t="s">
        <v>27</v>
      </c>
      <c r="H849" s="8" t="s">
        <v>28</v>
      </c>
      <c r="I849" s="9">
        <v>40</v>
      </c>
      <c r="J849" s="10">
        <v>55</v>
      </c>
      <c r="K849" s="10">
        <f t="shared" si="391"/>
        <v>2200</v>
      </c>
      <c r="L849" s="9">
        <v>300</v>
      </c>
      <c r="M849" s="10">
        <v>1.8</v>
      </c>
      <c r="N849" s="10">
        <f t="shared" si="392"/>
        <v>540</v>
      </c>
      <c r="O849" s="50">
        <f t="shared" si="393"/>
        <v>2740</v>
      </c>
    </row>
    <row r="850" spans="1:15" s="2" customFormat="1" ht="24" hidden="1" customHeight="1" thickBot="1" x14ac:dyDescent="0.25">
      <c r="A850" s="527"/>
      <c r="B850" s="501"/>
      <c r="C850" s="503"/>
      <c r="D850" s="176" t="s">
        <v>5</v>
      </c>
      <c r="E850" s="100">
        <v>1</v>
      </c>
      <c r="F850" s="166" t="s">
        <v>8</v>
      </c>
      <c r="G850" s="166" t="s">
        <v>27</v>
      </c>
      <c r="H850" s="166" t="s">
        <v>28</v>
      </c>
      <c r="I850" s="100">
        <v>40</v>
      </c>
      <c r="J850" s="99">
        <v>55</v>
      </c>
      <c r="K850" s="99">
        <f t="shared" si="391"/>
        <v>2200</v>
      </c>
      <c r="L850" s="100">
        <v>300</v>
      </c>
      <c r="M850" s="99">
        <v>1.8</v>
      </c>
      <c r="N850" s="99">
        <f t="shared" si="392"/>
        <v>540</v>
      </c>
      <c r="O850" s="101">
        <f t="shared" si="393"/>
        <v>2740</v>
      </c>
    </row>
    <row r="851" spans="1:15" s="2" customFormat="1" ht="24" hidden="1" customHeight="1" thickBot="1" x14ac:dyDescent="0.25">
      <c r="A851" s="527"/>
      <c r="B851" s="501"/>
      <c r="C851" s="503"/>
      <c r="D851" s="497" t="s">
        <v>35</v>
      </c>
      <c r="E851" s="499"/>
      <c r="F851" s="499"/>
      <c r="G851" s="499"/>
      <c r="H851" s="499"/>
      <c r="I851" s="108">
        <f>SUM(I847:I850)</f>
        <v>160</v>
      </c>
      <c r="J851" s="107" t="s">
        <v>43</v>
      </c>
      <c r="K851" s="107" t="s">
        <v>43</v>
      </c>
      <c r="L851" s="108" t="s">
        <v>43</v>
      </c>
      <c r="M851" s="107" t="s">
        <v>43</v>
      </c>
      <c r="N851" s="109" t="s">
        <v>50</v>
      </c>
      <c r="O851" s="110">
        <f>SUM(O847:O850)</f>
        <v>10960</v>
      </c>
    </row>
    <row r="852" spans="1:15" s="2" customFormat="1" ht="24" hidden="1" customHeight="1" x14ac:dyDescent="0.2">
      <c r="A852" s="527"/>
      <c r="B852" s="501"/>
      <c r="C852" s="503"/>
      <c r="D852" s="177" t="s">
        <v>5</v>
      </c>
      <c r="E852" s="59">
        <v>1</v>
      </c>
      <c r="F852" s="58" t="s">
        <v>8</v>
      </c>
      <c r="G852" s="58" t="s">
        <v>41</v>
      </c>
      <c r="H852" s="58" t="s">
        <v>28</v>
      </c>
      <c r="I852" s="59">
        <v>80</v>
      </c>
      <c r="J852" s="60">
        <v>92</v>
      </c>
      <c r="K852" s="60">
        <f>J852*I852</f>
        <v>7360</v>
      </c>
      <c r="L852" s="59">
        <v>300</v>
      </c>
      <c r="M852" s="60">
        <v>1.8</v>
      </c>
      <c r="N852" s="60">
        <f>M852*L852</f>
        <v>540</v>
      </c>
      <c r="O852" s="61">
        <f>N852+K852</f>
        <v>7900</v>
      </c>
    </row>
    <row r="853" spans="1:15" s="2" customFormat="1" ht="24" hidden="1" customHeight="1" thickBot="1" x14ac:dyDescent="0.25">
      <c r="A853" s="527"/>
      <c r="B853" s="501"/>
      <c r="C853" s="503"/>
      <c r="D853" s="176" t="s">
        <v>5</v>
      </c>
      <c r="E853" s="100">
        <v>1</v>
      </c>
      <c r="F853" s="166" t="s">
        <v>8</v>
      </c>
      <c r="G853" s="166" t="s">
        <v>41</v>
      </c>
      <c r="H853" s="166" t="s">
        <v>28</v>
      </c>
      <c r="I853" s="100">
        <v>80</v>
      </c>
      <c r="J853" s="99">
        <v>92</v>
      </c>
      <c r="K853" s="99">
        <f>J853*I853</f>
        <v>7360</v>
      </c>
      <c r="L853" s="100">
        <v>300</v>
      </c>
      <c r="M853" s="99">
        <v>1.8</v>
      </c>
      <c r="N853" s="99">
        <f>M853*L853</f>
        <v>540</v>
      </c>
      <c r="O853" s="101">
        <f>N853+K853</f>
        <v>7900</v>
      </c>
    </row>
    <row r="854" spans="1:15" s="2" customFormat="1" ht="24" hidden="1" customHeight="1" thickBot="1" x14ac:dyDescent="0.25">
      <c r="A854" s="528"/>
      <c r="B854" s="544"/>
      <c r="C854" s="504"/>
      <c r="D854" s="497" t="s">
        <v>42</v>
      </c>
      <c r="E854" s="499"/>
      <c r="F854" s="499"/>
      <c r="G854" s="499"/>
      <c r="H854" s="499"/>
      <c r="I854" s="108">
        <f>SUM(I852:I853)</f>
        <v>160</v>
      </c>
      <c r="J854" s="107" t="s">
        <v>43</v>
      </c>
      <c r="K854" s="107" t="s">
        <v>43</v>
      </c>
      <c r="L854" s="108" t="s">
        <v>43</v>
      </c>
      <c r="M854" s="107" t="s">
        <v>43</v>
      </c>
      <c r="N854" s="109" t="s">
        <v>50</v>
      </c>
      <c r="O854" s="110">
        <f>SUM(O852:O853)</f>
        <v>15800</v>
      </c>
    </row>
    <row r="855" spans="1:15" s="2" customFormat="1" ht="24" hidden="1" customHeight="1" thickBot="1" x14ac:dyDescent="0.25">
      <c r="A855" s="550"/>
      <c r="B855" s="551"/>
      <c r="C855" s="551"/>
      <c r="D855" s="551"/>
      <c r="E855" s="551"/>
      <c r="F855" s="551"/>
      <c r="G855" s="551"/>
      <c r="H855" s="551"/>
      <c r="I855" s="551"/>
      <c r="J855" s="551"/>
      <c r="K855" s="551"/>
      <c r="L855" s="551"/>
      <c r="M855" s="551"/>
      <c r="N855" s="551"/>
      <c r="O855" s="552"/>
    </row>
    <row r="856" spans="1:15" s="2" customFormat="1" ht="24" hidden="1" customHeight="1" x14ac:dyDescent="0.2">
      <c r="A856" s="587" t="s">
        <v>81</v>
      </c>
      <c r="B856" s="579">
        <v>5</v>
      </c>
      <c r="C856" s="581" t="s">
        <v>63</v>
      </c>
      <c r="D856" s="317" t="s">
        <v>5</v>
      </c>
      <c r="E856" s="287">
        <v>1</v>
      </c>
      <c r="F856" s="289" t="s">
        <v>8</v>
      </c>
      <c r="G856" s="289" t="s">
        <v>27</v>
      </c>
      <c r="H856" s="289" t="s">
        <v>28</v>
      </c>
      <c r="I856" s="287">
        <v>40</v>
      </c>
      <c r="J856" s="290">
        <v>23.25</v>
      </c>
      <c r="K856" s="290">
        <f>J856*I856</f>
        <v>930</v>
      </c>
      <c r="L856" s="287">
        <v>0</v>
      </c>
      <c r="M856" s="290"/>
      <c r="N856" s="290">
        <f>M856*L856</f>
        <v>0</v>
      </c>
      <c r="O856" s="291">
        <f>N856+K856</f>
        <v>930</v>
      </c>
    </row>
    <row r="857" spans="1:15" s="2" customFormat="1" ht="24" hidden="1" customHeight="1" x14ac:dyDescent="0.2">
      <c r="A857" s="588"/>
      <c r="B857" s="580"/>
      <c r="C857" s="590"/>
      <c r="D857" s="402" t="s">
        <v>5</v>
      </c>
      <c r="E857" s="22">
        <v>1</v>
      </c>
      <c r="F857" s="21" t="s">
        <v>8</v>
      </c>
      <c r="G857" s="21" t="s">
        <v>27</v>
      </c>
      <c r="H857" s="21" t="s">
        <v>28</v>
      </c>
      <c r="I857" s="22">
        <v>40</v>
      </c>
      <c r="J857" s="23">
        <v>23.25</v>
      </c>
      <c r="K857" s="23">
        <f t="shared" ref="K857:K859" si="394">J857*I857</f>
        <v>930</v>
      </c>
      <c r="L857" s="22">
        <v>0</v>
      </c>
      <c r="M857" s="23"/>
      <c r="N857" s="23">
        <f t="shared" ref="N857:N859" si="395">M857*L857</f>
        <v>0</v>
      </c>
      <c r="O857" s="54">
        <f t="shared" ref="O857:O859" si="396">N857+K857</f>
        <v>930</v>
      </c>
    </row>
    <row r="858" spans="1:15" s="2" customFormat="1" ht="24" hidden="1" customHeight="1" x14ac:dyDescent="0.2">
      <c r="A858" s="588"/>
      <c r="B858" s="580"/>
      <c r="C858" s="590"/>
      <c r="D858" s="402" t="s">
        <v>5</v>
      </c>
      <c r="E858" s="22">
        <v>1</v>
      </c>
      <c r="F858" s="21" t="s">
        <v>8</v>
      </c>
      <c r="G858" s="21" t="s">
        <v>27</v>
      </c>
      <c r="H858" s="21" t="s">
        <v>28</v>
      </c>
      <c r="I858" s="22">
        <v>40</v>
      </c>
      <c r="J858" s="23">
        <v>23.25</v>
      </c>
      <c r="K858" s="23">
        <f t="shared" si="394"/>
        <v>930</v>
      </c>
      <c r="L858" s="22">
        <v>0</v>
      </c>
      <c r="M858" s="23"/>
      <c r="N858" s="23">
        <f t="shared" si="395"/>
        <v>0</v>
      </c>
      <c r="O858" s="54">
        <f t="shared" si="396"/>
        <v>930</v>
      </c>
    </row>
    <row r="859" spans="1:15" s="2" customFormat="1" ht="24" hidden="1" customHeight="1" thickBot="1" x14ac:dyDescent="0.25">
      <c r="A859" s="588"/>
      <c r="B859" s="580"/>
      <c r="C859" s="590"/>
      <c r="D859" s="318" t="s">
        <v>5</v>
      </c>
      <c r="E859" s="292">
        <v>1</v>
      </c>
      <c r="F859" s="294" t="s">
        <v>8</v>
      </c>
      <c r="G859" s="294" t="s">
        <v>27</v>
      </c>
      <c r="H859" s="294" t="s">
        <v>28</v>
      </c>
      <c r="I859" s="292">
        <v>40</v>
      </c>
      <c r="J859" s="295">
        <v>23.25</v>
      </c>
      <c r="K859" s="295">
        <f t="shared" si="394"/>
        <v>930</v>
      </c>
      <c r="L859" s="292">
        <v>0</v>
      </c>
      <c r="M859" s="295"/>
      <c r="N859" s="295">
        <f t="shared" si="395"/>
        <v>0</v>
      </c>
      <c r="O859" s="296">
        <f t="shared" si="396"/>
        <v>930</v>
      </c>
    </row>
    <row r="860" spans="1:15" s="2" customFormat="1" ht="24" hidden="1" customHeight="1" thickBot="1" x14ac:dyDescent="0.25">
      <c r="A860" s="588"/>
      <c r="B860" s="580"/>
      <c r="C860" s="590"/>
      <c r="D860" s="584" t="s">
        <v>35</v>
      </c>
      <c r="E860" s="585"/>
      <c r="F860" s="585"/>
      <c r="G860" s="585"/>
      <c r="H860" s="585"/>
      <c r="I860" s="297">
        <f>SUM(I856:I859)</f>
        <v>160</v>
      </c>
      <c r="J860" s="298" t="s">
        <v>43</v>
      </c>
      <c r="K860" s="298" t="s">
        <v>43</v>
      </c>
      <c r="L860" s="297" t="s">
        <v>43</v>
      </c>
      <c r="M860" s="298" t="s">
        <v>43</v>
      </c>
      <c r="N860" s="299" t="s">
        <v>50</v>
      </c>
      <c r="O860" s="300">
        <f>SUM(O856:O859)</f>
        <v>3720</v>
      </c>
    </row>
    <row r="861" spans="1:15" s="2" customFormat="1" ht="24" hidden="1" customHeight="1" x14ac:dyDescent="0.2">
      <c r="A861" s="588"/>
      <c r="B861" s="580"/>
      <c r="C861" s="590"/>
      <c r="D861" s="319" t="s">
        <v>5</v>
      </c>
      <c r="E861" s="313">
        <v>1</v>
      </c>
      <c r="F861" s="314" t="s">
        <v>8</v>
      </c>
      <c r="G861" s="314" t="s">
        <v>41</v>
      </c>
      <c r="H861" s="314" t="s">
        <v>28</v>
      </c>
      <c r="I861" s="313">
        <v>80</v>
      </c>
      <c r="J861" s="315">
        <v>22.38</v>
      </c>
      <c r="K861" s="315">
        <f>J861*I861</f>
        <v>1790.3999999999999</v>
      </c>
      <c r="L861" s="313">
        <v>0</v>
      </c>
      <c r="M861" s="315"/>
      <c r="N861" s="315">
        <f>M861*L861</f>
        <v>0</v>
      </c>
      <c r="O861" s="316">
        <f>N861+K861</f>
        <v>1790.3999999999999</v>
      </c>
    </row>
    <row r="862" spans="1:15" s="2" customFormat="1" ht="24" hidden="1" customHeight="1" thickBot="1" x14ac:dyDescent="0.25">
      <c r="A862" s="588"/>
      <c r="B862" s="580"/>
      <c r="C862" s="590"/>
      <c r="D862" s="318" t="s">
        <v>5</v>
      </c>
      <c r="E862" s="292">
        <v>1</v>
      </c>
      <c r="F862" s="294" t="s">
        <v>8</v>
      </c>
      <c r="G862" s="294" t="s">
        <v>41</v>
      </c>
      <c r="H862" s="294" t="s">
        <v>28</v>
      </c>
      <c r="I862" s="292">
        <v>80</v>
      </c>
      <c r="J862" s="295">
        <v>22.38</v>
      </c>
      <c r="K862" s="295">
        <f>J862*I862</f>
        <v>1790.3999999999999</v>
      </c>
      <c r="L862" s="292">
        <v>0</v>
      </c>
      <c r="M862" s="295"/>
      <c r="N862" s="295">
        <f>M862*L862</f>
        <v>0</v>
      </c>
      <c r="O862" s="296">
        <f>N862+K862</f>
        <v>1790.3999999999999</v>
      </c>
    </row>
    <row r="863" spans="1:15" s="2" customFormat="1" ht="24" hidden="1" customHeight="1" thickBot="1" x14ac:dyDescent="0.25">
      <c r="A863" s="588"/>
      <c r="B863" s="580"/>
      <c r="C863" s="582"/>
      <c r="D863" s="584" t="s">
        <v>42</v>
      </c>
      <c r="E863" s="585"/>
      <c r="F863" s="585"/>
      <c r="G863" s="585"/>
      <c r="H863" s="585"/>
      <c r="I863" s="297">
        <f>SUM(I861:I862)</f>
        <v>160</v>
      </c>
      <c r="J863" s="298" t="s">
        <v>43</v>
      </c>
      <c r="K863" s="298" t="s">
        <v>43</v>
      </c>
      <c r="L863" s="297" t="s">
        <v>43</v>
      </c>
      <c r="M863" s="298" t="s">
        <v>43</v>
      </c>
      <c r="N863" s="299" t="s">
        <v>50</v>
      </c>
      <c r="O863" s="300">
        <f>SUM(O861:O862)</f>
        <v>3580.7999999999997</v>
      </c>
    </row>
    <row r="864" spans="1:15" s="2" customFormat="1" ht="24" hidden="1" customHeight="1" x14ac:dyDescent="0.2">
      <c r="A864" s="588"/>
      <c r="B864" s="580">
        <v>5</v>
      </c>
      <c r="C864" s="581" t="s">
        <v>64</v>
      </c>
      <c r="D864" s="319" t="s">
        <v>5</v>
      </c>
      <c r="E864" s="313">
        <v>1</v>
      </c>
      <c r="F864" s="314" t="s">
        <v>8</v>
      </c>
      <c r="G864" s="314" t="s">
        <v>27</v>
      </c>
      <c r="H864" s="314" t="s">
        <v>28</v>
      </c>
      <c r="I864" s="313">
        <v>40</v>
      </c>
      <c r="J864" s="315">
        <v>23.25</v>
      </c>
      <c r="K864" s="315">
        <f>J864*I864</f>
        <v>930</v>
      </c>
      <c r="L864" s="313">
        <v>300</v>
      </c>
      <c r="M864" s="315"/>
      <c r="N864" s="315">
        <f>M864*L864</f>
        <v>0</v>
      </c>
      <c r="O864" s="316">
        <f>N864+K864</f>
        <v>930</v>
      </c>
    </row>
    <row r="865" spans="1:15" s="2" customFormat="1" ht="24" hidden="1" customHeight="1" x14ac:dyDescent="0.2">
      <c r="A865" s="588"/>
      <c r="B865" s="580"/>
      <c r="C865" s="590"/>
      <c r="D865" s="402" t="s">
        <v>5</v>
      </c>
      <c r="E865" s="22">
        <v>1</v>
      </c>
      <c r="F865" s="21" t="s">
        <v>8</v>
      </c>
      <c r="G865" s="21" t="s">
        <v>27</v>
      </c>
      <c r="H865" s="21" t="s">
        <v>28</v>
      </c>
      <c r="I865" s="22">
        <v>40</v>
      </c>
      <c r="J865" s="23">
        <v>23.25</v>
      </c>
      <c r="K865" s="23">
        <f t="shared" ref="K865:K867" si="397">J865*I865</f>
        <v>930</v>
      </c>
      <c r="L865" s="22">
        <v>300</v>
      </c>
      <c r="M865" s="23"/>
      <c r="N865" s="23">
        <f t="shared" ref="N865:N867" si="398">M865*L865</f>
        <v>0</v>
      </c>
      <c r="O865" s="54">
        <f t="shared" ref="O865:O867" si="399">N865+K865</f>
        <v>930</v>
      </c>
    </row>
    <row r="866" spans="1:15" s="2" customFormat="1" ht="24" hidden="1" customHeight="1" x14ac:dyDescent="0.2">
      <c r="A866" s="588"/>
      <c r="B866" s="580"/>
      <c r="C866" s="590"/>
      <c r="D866" s="402" t="s">
        <v>5</v>
      </c>
      <c r="E866" s="22">
        <v>1</v>
      </c>
      <c r="F866" s="21" t="s">
        <v>8</v>
      </c>
      <c r="G866" s="21" t="s">
        <v>27</v>
      </c>
      <c r="H866" s="21" t="s">
        <v>28</v>
      </c>
      <c r="I866" s="22">
        <v>40</v>
      </c>
      <c r="J866" s="23">
        <v>23.25</v>
      </c>
      <c r="K866" s="23">
        <f t="shared" si="397"/>
        <v>930</v>
      </c>
      <c r="L866" s="22">
        <v>300</v>
      </c>
      <c r="M866" s="23"/>
      <c r="N866" s="23">
        <f t="shared" si="398"/>
        <v>0</v>
      </c>
      <c r="O866" s="54">
        <f t="shared" si="399"/>
        <v>930</v>
      </c>
    </row>
    <row r="867" spans="1:15" s="2" customFormat="1" ht="24" hidden="1" customHeight="1" thickBot="1" x14ac:dyDescent="0.25">
      <c r="A867" s="588"/>
      <c r="B867" s="580"/>
      <c r="C867" s="590"/>
      <c r="D867" s="318" t="s">
        <v>5</v>
      </c>
      <c r="E867" s="292">
        <v>1</v>
      </c>
      <c r="F867" s="294" t="s">
        <v>8</v>
      </c>
      <c r="G867" s="294" t="s">
        <v>27</v>
      </c>
      <c r="H867" s="294" t="s">
        <v>28</v>
      </c>
      <c r="I867" s="292">
        <v>40</v>
      </c>
      <c r="J867" s="295">
        <v>23.25</v>
      </c>
      <c r="K867" s="295">
        <f t="shared" si="397"/>
        <v>930</v>
      </c>
      <c r="L867" s="292">
        <v>300</v>
      </c>
      <c r="M867" s="295"/>
      <c r="N867" s="295">
        <f t="shared" si="398"/>
        <v>0</v>
      </c>
      <c r="O867" s="296">
        <f t="shared" si="399"/>
        <v>930</v>
      </c>
    </row>
    <row r="868" spans="1:15" s="2" customFormat="1" ht="24" hidden="1" customHeight="1" thickBot="1" x14ac:dyDescent="0.25">
      <c r="A868" s="588"/>
      <c r="B868" s="580"/>
      <c r="C868" s="590"/>
      <c r="D868" s="584" t="s">
        <v>35</v>
      </c>
      <c r="E868" s="585"/>
      <c r="F868" s="585"/>
      <c r="G868" s="585"/>
      <c r="H868" s="585"/>
      <c r="I868" s="297">
        <f>SUM(I864:I867)</f>
        <v>160</v>
      </c>
      <c r="J868" s="298" t="s">
        <v>43</v>
      </c>
      <c r="K868" s="298" t="s">
        <v>43</v>
      </c>
      <c r="L868" s="297" t="s">
        <v>43</v>
      </c>
      <c r="M868" s="298" t="s">
        <v>43</v>
      </c>
      <c r="N868" s="299" t="s">
        <v>50</v>
      </c>
      <c r="O868" s="300">
        <f>SUM(O864:O867)</f>
        <v>3720</v>
      </c>
    </row>
    <row r="869" spans="1:15" s="2" customFormat="1" ht="24" hidden="1" customHeight="1" x14ac:dyDescent="0.2">
      <c r="A869" s="588"/>
      <c r="B869" s="580"/>
      <c r="C869" s="590"/>
      <c r="D869" s="319" t="s">
        <v>5</v>
      </c>
      <c r="E869" s="313">
        <v>1</v>
      </c>
      <c r="F869" s="314" t="s">
        <v>8</v>
      </c>
      <c r="G869" s="314" t="s">
        <v>41</v>
      </c>
      <c r="H869" s="314" t="s">
        <v>28</v>
      </c>
      <c r="I869" s="313">
        <v>80</v>
      </c>
      <c r="J869" s="315">
        <v>22.38</v>
      </c>
      <c r="K869" s="315">
        <f>J869*I869</f>
        <v>1790.3999999999999</v>
      </c>
      <c r="L869" s="313">
        <v>300</v>
      </c>
      <c r="M869" s="315"/>
      <c r="N869" s="315">
        <f>M869*L869</f>
        <v>0</v>
      </c>
      <c r="O869" s="316">
        <f>N869+K869</f>
        <v>1790.3999999999999</v>
      </c>
    </row>
    <row r="870" spans="1:15" s="2" customFormat="1" ht="24" hidden="1" customHeight="1" thickBot="1" x14ac:dyDescent="0.25">
      <c r="A870" s="588"/>
      <c r="B870" s="580"/>
      <c r="C870" s="590"/>
      <c r="D870" s="318" t="s">
        <v>5</v>
      </c>
      <c r="E870" s="292">
        <v>1</v>
      </c>
      <c r="F870" s="294" t="s">
        <v>8</v>
      </c>
      <c r="G870" s="294" t="s">
        <v>41</v>
      </c>
      <c r="H870" s="294" t="s">
        <v>28</v>
      </c>
      <c r="I870" s="292">
        <v>80</v>
      </c>
      <c r="J870" s="295">
        <v>22.38</v>
      </c>
      <c r="K870" s="295">
        <f>J870*I870</f>
        <v>1790.3999999999999</v>
      </c>
      <c r="L870" s="292">
        <v>300</v>
      </c>
      <c r="M870" s="295"/>
      <c r="N870" s="295">
        <f>M870*L870</f>
        <v>0</v>
      </c>
      <c r="O870" s="296">
        <f>N870+K870</f>
        <v>1790.3999999999999</v>
      </c>
    </row>
    <row r="871" spans="1:15" s="2" customFormat="1" ht="24" hidden="1" customHeight="1" thickBot="1" x14ac:dyDescent="0.25">
      <c r="A871" s="589"/>
      <c r="B871" s="586"/>
      <c r="C871" s="582"/>
      <c r="D871" s="584" t="s">
        <v>42</v>
      </c>
      <c r="E871" s="585"/>
      <c r="F871" s="585"/>
      <c r="G871" s="585"/>
      <c r="H871" s="585"/>
      <c r="I871" s="297">
        <f>SUM(I869:I870)</f>
        <v>160</v>
      </c>
      <c r="J871" s="298" t="s">
        <v>43</v>
      </c>
      <c r="K871" s="298" t="s">
        <v>43</v>
      </c>
      <c r="L871" s="297" t="s">
        <v>43</v>
      </c>
      <c r="M871" s="298" t="s">
        <v>43</v>
      </c>
      <c r="N871" s="299" t="s">
        <v>50</v>
      </c>
      <c r="O871" s="300">
        <f>SUM(O869:O870)</f>
        <v>3580.7999999999997</v>
      </c>
    </row>
    <row r="872" spans="1:15" s="2" customFormat="1" ht="24" hidden="1" customHeight="1" thickBot="1" x14ac:dyDescent="0.25">
      <c r="A872" s="550"/>
      <c r="B872" s="551"/>
      <c r="C872" s="551"/>
      <c r="D872" s="551"/>
      <c r="E872" s="551"/>
      <c r="F872" s="551"/>
      <c r="G872" s="551"/>
      <c r="H872" s="551"/>
      <c r="I872" s="551"/>
      <c r="J872" s="551"/>
      <c r="K872" s="551"/>
      <c r="L872" s="551"/>
      <c r="M872" s="551"/>
      <c r="N872" s="551"/>
      <c r="O872" s="552"/>
    </row>
    <row r="873" spans="1:15" s="2" customFormat="1" ht="24" hidden="1" customHeight="1" x14ac:dyDescent="0.2">
      <c r="A873" s="533" t="s">
        <v>83</v>
      </c>
      <c r="B873" s="536">
        <v>5</v>
      </c>
      <c r="C873" s="538" t="s">
        <v>63</v>
      </c>
      <c r="D873" s="320" t="s">
        <v>5</v>
      </c>
      <c r="E873" s="63">
        <v>1</v>
      </c>
      <c r="F873" s="62" t="s">
        <v>8</v>
      </c>
      <c r="G873" s="62" t="s">
        <v>27</v>
      </c>
      <c r="H873" s="62" t="s">
        <v>28</v>
      </c>
      <c r="I873" s="63">
        <v>40</v>
      </c>
      <c r="J873" s="64">
        <v>64</v>
      </c>
      <c r="K873" s="64">
        <f>J873*I873</f>
        <v>2560</v>
      </c>
      <c r="L873" s="63">
        <v>0</v>
      </c>
      <c r="M873" s="64"/>
      <c r="N873" s="64">
        <f>M873*L873</f>
        <v>0</v>
      </c>
      <c r="O873" s="65">
        <f>N873+K873</f>
        <v>2560</v>
      </c>
    </row>
    <row r="874" spans="1:15" s="2" customFormat="1" ht="24" hidden="1" customHeight="1" x14ac:dyDescent="0.2">
      <c r="A874" s="534"/>
      <c r="B874" s="537"/>
      <c r="C874" s="539"/>
      <c r="D874" s="141" t="s">
        <v>5</v>
      </c>
      <c r="E874" s="32">
        <v>1</v>
      </c>
      <c r="F874" s="31" t="s">
        <v>8</v>
      </c>
      <c r="G874" s="31" t="s">
        <v>27</v>
      </c>
      <c r="H874" s="31" t="s">
        <v>28</v>
      </c>
      <c r="I874" s="32">
        <v>40</v>
      </c>
      <c r="J874" s="33">
        <v>64</v>
      </c>
      <c r="K874" s="33">
        <f t="shared" ref="K874:K876" si="400">J874*I874</f>
        <v>2560</v>
      </c>
      <c r="L874" s="32">
        <v>0</v>
      </c>
      <c r="M874" s="33"/>
      <c r="N874" s="33">
        <f t="shared" ref="N874:N876" si="401">M874*L874</f>
        <v>0</v>
      </c>
      <c r="O874" s="52">
        <f t="shared" ref="O874:O876" si="402">N874+K874</f>
        <v>2560</v>
      </c>
    </row>
    <row r="875" spans="1:15" s="2" customFormat="1" ht="24" hidden="1" customHeight="1" x14ac:dyDescent="0.2">
      <c r="A875" s="534"/>
      <c r="B875" s="537"/>
      <c r="C875" s="539"/>
      <c r="D875" s="141" t="s">
        <v>5</v>
      </c>
      <c r="E875" s="32">
        <v>1</v>
      </c>
      <c r="F875" s="31" t="s">
        <v>8</v>
      </c>
      <c r="G875" s="31" t="s">
        <v>27</v>
      </c>
      <c r="H875" s="31" t="s">
        <v>28</v>
      </c>
      <c r="I875" s="32">
        <v>40</v>
      </c>
      <c r="J875" s="33">
        <v>64</v>
      </c>
      <c r="K875" s="33">
        <f t="shared" si="400"/>
        <v>2560</v>
      </c>
      <c r="L875" s="32">
        <v>0</v>
      </c>
      <c r="M875" s="33"/>
      <c r="N875" s="33">
        <f t="shared" si="401"/>
        <v>0</v>
      </c>
      <c r="O875" s="52">
        <f t="shared" si="402"/>
        <v>2560</v>
      </c>
    </row>
    <row r="876" spans="1:15" s="2" customFormat="1" ht="24" hidden="1" customHeight="1" thickBot="1" x14ac:dyDescent="0.25">
      <c r="A876" s="534"/>
      <c r="B876" s="537"/>
      <c r="C876" s="539"/>
      <c r="D876" s="142" t="s">
        <v>5</v>
      </c>
      <c r="E876" s="79">
        <v>1</v>
      </c>
      <c r="F876" s="78" t="s">
        <v>8</v>
      </c>
      <c r="G876" s="78" t="s">
        <v>27</v>
      </c>
      <c r="H876" s="78" t="s">
        <v>28</v>
      </c>
      <c r="I876" s="79">
        <v>40</v>
      </c>
      <c r="J876" s="80">
        <v>64</v>
      </c>
      <c r="K876" s="80">
        <f t="shared" si="400"/>
        <v>2560</v>
      </c>
      <c r="L876" s="79">
        <v>0</v>
      </c>
      <c r="M876" s="80"/>
      <c r="N876" s="80">
        <f t="shared" si="401"/>
        <v>0</v>
      </c>
      <c r="O876" s="81">
        <f t="shared" si="402"/>
        <v>2560</v>
      </c>
    </row>
    <row r="877" spans="1:15" s="2" customFormat="1" ht="24" hidden="1" customHeight="1" thickBot="1" x14ac:dyDescent="0.25">
      <c r="A877" s="534"/>
      <c r="B877" s="537"/>
      <c r="C877" s="539"/>
      <c r="D877" s="498" t="s">
        <v>35</v>
      </c>
      <c r="E877" s="541"/>
      <c r="F877" s="541"/>
      <c r="G877" s="541"/>
      <c r="H877" s="541"/>
      <c r="I877" s="86">
        <f>SUM(I873:I876)</f>
        <v>160</v>
      </c>
      <c r="J877" s="87" t="s">
        <v>43</v>
      </c>
      <c r="K877" s="87" t="s">
        <v>43</v>
      </c>
      <c r="L877" s="86" t="s">
        <v>43</v>
      </c>
      <c r="M877" s="87" t="s">
        <v>43</v>
      </c>
      <c r="N877" s="88" t="s">
        <v>50</v>
      </c>
      <c r="O877" s="89">
        <f>SUM(O873:O876)</f>
        <v>10240</v>
      </c>
    </row>
    <row r="878" spans="1:15" s="2" customFormat="1" ht="24" hidden="1" customHeight="1" x14ac:dyDescent="0.2">
      <c r="A878" s="534"/>
      <c r="B878" s="537"/>
      <c r="C878" s="539"/>
      <c r="D878" s="143" t="s">
        <v>5</v>
      </c>
      <c r="E878" s="83">
        <v>1</v>
      </c>
      <c r="F878" s="82" t="s">
        <v>8</v>
      </c>
      <c r="G878" s="82" t="s">
        <v>41</v>
      </c>
      <c r="H878" s="82" t="s">
        <v>28</v>
      </c>
      <c r="I878" s="83">
        <v>80</v>
      </c>
      <c r="J878" s="84">
        <v>85</v>
      </c>
      <c r="K878" s="84">
        <f>J878*I878</f>
        <v>6800</v>
      </c>
      <c r="L878" s="83">
        <v>0</v>
      </c>
      <c r="M878" s="84"/>
      <c r="N878" s="84">
        <f>M878*L878</f>
        <v>0</v>
      </c>
      <c r="O878" s="85">
        <f>N878+K878</f>
        <v>6800</v>
      </c>
    </row>
    <row r="879" spans="1:15" s="2" customFormat="1" ht="24" hidden="1" customHeight="1" thickBot="1" x14ac:dyDescent="0.25">
      <c r="A879" s="534"/>
      <c r="B879" s="537"/>
      <c r="C879" s="539"/>
      <c r="D879" s="142" t="s">
        <v>5</v>
      </c>
      <c r="E879" s="79">
        <v>1</v>
      </c>
      <c r="F879" s="78" t="s">
        <v>8</v>
      </c>
      <c r="G879" s="78" t="s">
        <v>41</v>
      </c>
      <c r="H879" s="78" t="s">
        <v>28</v>
      </c>
      <c r="I879" s="79">
        <v>80</v>
      </c>
      <c r="J879" s="80">
        <v>85</v>
      </c>
      <c r="K879" s="80">
        <f>J879*I879</f>
        <v>6800</v>
      </c>
      <c r="L879" s="79">
        <v>0</v>
      </c>
      <c r="M879" s="80"/>
      <c r="N879" s="80">
        <f>M879*L879</f>
        <v>0</v>
      </c>
      <c r="O879" s="81">
        <f>N879+K879</f>
        <v>6800</v>
      </c>
    </row>
    <row r="880" spans="1:15" s="2" customFormat="1" ht="24" hidden="1" customHeight="1" thickBot="1" x14ac:dyDescent="0.25">
      <c r="A880" s="534"/>
      <c r="B880" s="537"/>
      <c r="C880" s="540"/>
      <c r="D880" s="498" t="s">
        <v>42</v>
      </c>
      <c r="E880" s="541"/>
      <c r="F880" s="541"/>
      <c r="G880" s="541"/>
      <c r="H880" s="541"/>
      <c r="I880" s="86">
        <f>SUM(I878:I879)</f>
        <v>160</v>
      </c>
      <c r="J880" s="87" t="s">
        <v>43</v>
      </c>
      <c r="K880" s="87" t="s">
        <v>43</v>
      </c>
      <c r="L880" s="86" t="s">
        <v>43</v>
      </c>
      <c r="M880" s="87" t="s">
        <v>43</v>
      </c>
      <c r="N880" s="88" t="s">
        <v>50</v>
      </c>
      <c r="O880" s="89">
        <f>SUM(O878:O879)</f>
        <v>13600</v>
      </c>
    </row>
    <row r="881" spans="1:15" s="2" customFormat="1" ht="24" hidden="1" customHeight="1" x14ac:dyDescent="0.2">
      <c r="A881" s="534"/>
      <c r="B881" s="537">
        <v>5</v>
      </c>
      <c r="C881" s="538" t="s">
        <v>64</v>
      </c>
      <c r="D881" s="143" t="s">
        <v>5</v>
      </c>
      <c r="E881" s="83">
        <v>1</v>
      </c>
      <c r="F881" s="82" t="s">
        <v>8</v>
      </c>
      <c r="G881" s="82" t="s">
        <v>27</v>
      </c>
      <c r="H881" s="82" t="s">
        <v>28</v>
      </c>
      <c r="I881" s="83">
        <v>40</v>
      </c>
      <c r="J881" s="84">
        <v>54</v>
      </c>
      <c r="K881" s="84">
        <f>J881*I881</f>
        <v>2160</v>
      </c>
      <c r="L881" s="83">
        <v>300</v>
      </c>
      <c r="M881" s="84">
        <v>2</v>
      </c>
      <c r="N881" s="84">
        <f>M881*L881</f>
        <v>600</v>
      </c>
      <c r="O881" s="85">
        <f>N881+K881</f>
        <v>2760</v>
      </c>
    </row>
    <row r="882" spans="1:15" s="2" customFormat="1" ht="24" hidden="1" customHeight="1" x14ac:dyDescent="0.2">
      <c r="A882" s="534"/>
      <c r="B882" s="537"/>
      <c r="C882" s="539"/>
      <c r="D882" s="141" t="s">
        <v>5</v>
      </c>
      <c r="E882" s="32">
        <v>1</v>
      </c>
      <c r="F882" s="31" t="s">
        <v>8</v>
      </c>
      <c r="G882" s="31" t="s">
        <v>27</v>
      </c>
      <c r="H882" s="31" t="s">
        <v>28</v>
      </c>
      <c r="I882" s="32">
        <v>40</v>
      </c>
      <c r="J882" s="33">
        <v>54</v>
      </c>
      <c r="K882" s="33">
        <f t="shared" ref="K882:K884" si="403">J882*I882</f>
        <v>2160</v>
      </c>
      <c r="L882" s="32">
        <v>300</v>
      </c>
      <c r="M882" s="33">
        <v>2</v>
      </c>
      <c r="N882" s="33">
        <f t="shared" ref="N882:N884" si="404">M882*L882</f>
        <v>600</v>
      </c>
      <c r="O882" s="52">
        <f t="shared" ref="O882:O884" si="405">N882+K882</f>
        <v>2760</v>
      </c>
    </row>
    <row r="883" spans="1:15" s="2" customFormat="1" ht="24" hidden="1" customHeight="1" x14ac:dyDescent="0.2">
      <c r="A883" s="534"/>
      <c r="B883" s="537"/>
      <c r="C883" s="539"/>
      <c r="D883" s="141" t="s">
        <v>5</v>
      </c>
      <c r="E883" s="32">
        <v>1</v>
      </c>
      <c r="F883" s="31" t="s">
        <v>8</v>
      </c>
      <c r="G883" s="31" t="s">
        <v>27</v>
      </c>
      <c r="H883" s="31" t="s">
        <v>28</v>
      </c>
      <c r="I883" s="32">
        <v>40</v>
      </c>
      <c r="J883" s="33">
        <v>54</v>
      </c>
      <c r="K883" s="33">
        <f t="shared" si="403"/>
        <v>2160</v>
      </c>
      <c r="L883" s="32">
        <v>300</v>
      </c>
      <c r="M883" s="33">
        <v>2</v>
      </c>
      <c r="N883" s="33">
        <f t="shared" si="404"/>
        <v>600</v>
      </c>
      <c r="O883" s="52">
        <f t="shared" si="405"/>
        <v>2760</v>
      </c>
    </row>
    <row r="884" spans="1:15" s="2" customFormat="1" ht="24" hidden="1" customHeight="1" thickBot="1" x14ac:dyDescent="0.25">
      <c r="A884" s="534"/>
      <c r="B884" s="537"/>
      <c r="C884" s="539"/>
      <c r="D884" s="142" t="s">
        <v>5</v>
      </c>
      <c r="E884" s="79">
        <v>1</v>
      </c>
      <c r="F884" s="78" t="s">
        <v>8</v>
      </c>
      <c r="G884" s="78" t="s">
        <v>27</v>
      </c>
      <c r="H884" s="78" t="s">
        <v>28</v>
      </c>
      <c r="I884" s="79">
        <v>40</v>
      </c>
      <c r="J884" s="80">
        <v>54</v>
      </c>
      <c r="K884" s="80">
        <f t="shared" si="403"/>
        <v>2160</v>
      </c>
      <c r="L884" s="79">
        <v>300</v>
      </c>
      <c r="M884" s="80">
        <v>2</v>
      </c>
      <c r="N884" s="80">
        <f t="shared" si="404"/>
        <v>600</v>
      </c>
      <c r="O884" s="81">
        <f t="shared" si="405"/>
        <v>2760</v>
      </c>
    </row>
    <row r="885" spans="1:15" s="2" customFormat="1" ht="24" hidden="1" customHeight="1" thickBot="1" x14ac:dyDescent="0.25">
      <c r="A885" s="534"/>
      <c r="B885" s="537"/>
      <c r="C885" s="539"/>
      <c r="D885" s="498" t="s">
        <v>35</v>
      </c>
      <c r="E885" s="541"/>
      <c r="F885" s="541"/>
      <c r="G885" s="541"/>
      <c r="H885" s="541"/>
      <c r="I885" s="86">
        <f>SUM(I881:I884)</f>
        <v>160</v>
      </c>
      <c r="J885" s="87" t="s">
        <v>43</v>
      </c>
      <c r="K885" s="87" t="s">
        <v>43</v>
      </c>
      <c r="L885" s="86" t="s">
        <v>43</v>
      </c>
      <c r="M885" s="87" t="s">
        <v>43</v>
      </c>
      <c r="N885" s="88" t="s">
        <v>50</v>
      </c>
      <c r="O885" s="89">
        <f>SUM(O881:O884)</f>
        <v>11040</v>
      </c>
    </row>
    <row r="886" spans="1:15" s="2" customFormat="1" ht="24" hidden="1" customHeight="1" x14ac:dyDescent="0.2">
      <c r="A886" s="534"/>
      <c r="B886" s="537"/>
      <c r="C886" s="539"/>
      <c r="D886" s="143" t="s">
        <v>5</v>
      </c>
      <c r="E886" s="83">
        <v>1</v>
      </c>
      <c r="F886" s="82" t="s">
        <v>8</v>
      </c>
      <c r="G886" s="82" t="s">
        <v>41</v>
      </c>
      <c r="H886" s="82" t="s">
        <v>28</v>
      </c>
      <c r="I886" s="83">
        <v>80</v>
      </c>
      <c r="J886" s="84">
        <v>77</v>
      </c>
      <c r="K886" s="84">
        <f>J886*I886</f>
        <v>6160</v>
      </c>
      <c r="L886" s="83">
        <v>300</v>
      </c>
      <c r="M886" s="84">
        <v>2</v>
      </c>
      <c r="N886" s="84">
        <f>M886*L886</f>
        <v>600</v>
      </c>
      <c r="O886" s="85">
        <f>N886+K886</f>
        <v>6760</v>
      </c>
    </row>
    <row r="887" spans="1:15" s="2" customFormat="1" ht="24" hidden="1" customHeight="1" thickBot="1" x14ac:dyDescent="0.25">
      <c r="A887" s="534"/>
      <c r="B887" s="537"/>
      <c r="C887" s="539"/>
      <c r="D887" s="142" t="s">
        <v>5</v>
      </c>
      <c r="E887" s="79">
        <v>1</v>
      </c>
      <c r="F887" s="78" t="s">
        <v>8</v>
      </c>
      <c r="G887" s="78" t="s">
        <v>41</v>
      </c>
      <c r="H887" s="78" t="s">
        <v>28</v>
      </c>
      <c r="I887" s="79">
        <v>80</v>
      </c>
      <c r="J887" s="80">
        <v>77</v>
      </c>
      <c r="K887" s="80">
        <f>J887*I887</f>
        <v>6160</v>
      </c>
      <c r="L887" s="79">
        <v>300</v>
      </c>
      <c r="M887" s="80">
        <v>2</v>
      </c>
      <c r="N887" s="80">
        <f>M887*L887</f>
        <v>600</v>
      </c>
      <c r="O887" s="81">
        <f>N887+K887</f>
        <v>6760</v>
      </c>
    </row>
    <row r="888" spans="1:15" s="2" customFormat="1" ht="24" hidden="1" customHeight="1" thickBot="1" x14ac:dyDescent="0.25">
      <c r="A888" s="535"/>
      <c r="B888" s="542"/>
      <c r="C888" s="540"/>
      <c r="D888" s="498" t="s">
        <v>42</v>
      </c>
      <c r="E888" s="541"/>
      <c r="F888" s="541"/>
      <c r="G888" s="541"/>
      <c r="H888" s="541"/>
      <c r="I888" s="86">
        <f>SUM(I886:I887)</f>
        <v>160</v>
      </c>
      <c r="J888" s="87" t="s">
        <v>43</v>
      </c>
      <c r="K888" s="87" t="s">
        <v>43</v>
      </c>
      <c r="L888" s="86" t="s">
        <v>43</v>
      </c>
      <c r="M888" s="87" t="s">
        <v>43</v>
      </c>
      <c r="N888" s="88" t="s">
        <v>50</v>
      </c>
      <c r="O888" s="89">
        <f>SUM(O886:O887)</f>
        <v>13520</v>
      </c>
    </row>
    <row r="889" spans="1:15" s="2" customFormat="1" ht="24" hidden="1" customHeight="1" thickBot="1" x14ac:dyDescent="0.25">
      <c r="A889" s="591"/>
      <c r="B889" s="592"/>
      <c r="C889" s="592"/>
      <c r="D889" s="592"/>
      <c r="E889" s="592"/>
      <c r="F889" s="592"/>
      <c r="G889" s="592"/>
      <c r="H889" s="592"/>
      <c r="I889" s="592"/>
      <c r="J889" s="592"/>
      <c r="K889" s="592"/>
      <c r="L889" s="592"/>
      <c r="M889" s="592"/>
      <c r="N889" s="592"/>
      <c r="O889" s="593"/>
    </row>
    <row r="890" spans="1:15" s="2" customFormat="1" ht="24" hidden="1" customHeight="1" x14ac:dyDescent="0.2">
      <c r="A890" s="530" t="s">
        <v>84</v>
      </c>
      <c r="B890" s="573">
        <v>5</v>
      </c>
      <c r="C890" s="570" t="s">
        <v>63</v>
      </c>
      <c r="D890" s="321" t="s">
        <v>5</v>
      </c>
      <c r="E890" s="224">
        <v>1</v>
      </c>
      <c r="F890" s="223" t="s">
        <v>8</v>
      </c>
      <c r="G890" s="223" t="s">
        <v>27</v>
      </c>
      <c r="H890" s="223" t="s">
        <v>28</v>
      </c>
      <c r="I890" s="224">
        <v>40</v>
      </c>
      <c r="J890" s="225">
        <f>AVERAGE(J839,J856,J873)</f>
        <v>47.416666666666664</v>
      </c>
      <c r="K890" s="225">
        <f>J890*I890</f>
        <v>1896.6666666666665</v>
      </c>
      <c r="L890" s="224">
        <v>0</v>
      </c>
      <c r="M890" s="225"/>
      <c r="N890" s="225">
        <f>M890*L890</f>
        <v>0</v>
      </c>
      <c r="O890" s="226">
        <f>N890+K890</f>
        <v>1896.6666666666665</v>
      </c>
    </row>
    <row r="891" spans="1:15" s="2" customFormat="1" ht="24" hidden="1" customHeight="1" x14ac:dyDescent="0.2">
      <c r="A891" s="531"/>
      <c r="B891" s="574"/>
      <c r="C891" s="571"/>
      <c r="D891" s="411" t="s">
        <v>5</v>
      </c>
      <c r="E891" s="13">
        <v>1</v>
      </c>
      <c r="F891" s="12" t="s">
        <v>8</v>
      </c>
      <c r="G891" s="12" t="s">
        <v>27</v>
      </c>
      <c r="H891" s="12" t="s">
        <v>28</v>
      </c>
      <c r="I891" s="13">
        <v>40</v>
      </c>
      <c r="J891" s="14">
        <f t="shared" ref="J891:J893" si="406">AVERAGE(J840,J857,J874)</f>
        <v>47.416666666666664</v>
      </c>
      <c r="K891" s="14">
        <f t="shared" ref="K891:K893" si="407">J891*I891</f>
        <v>1896.6666666666665</v>
      </c>
      <c r="L891" s="13">
        <v>0</v>
      </c>
      <c r="M891" s="14"/>
      <c r="N891" s="14">
        <f t="shared" ref="N891:N893" si="408">M891*L891</f>
        <v>0</v>
      </c>
      <c r="O891" s="53">
        <f t="shared" ref="O891:O893" si="409">N891+K891</f>
        <v>1896.6666666666665</v>
      </c>
    </row>
    <row r="892" spans="1:15" s="2" customFormat="1" ht="24" hidden="1" customHeight="1" x14ac:dyDescent="0.2">
      <c r="A892" s="531"/>
      <c r="B892" s="574"/>
      <c r="C892" s="571"/>
      <c r="D892" s="411" t="s">
        <v>5</v>
      </c>
      <c r="E892" s="13">
        <v>1</v>
      </c>
      <c r="F892" s="12" t="s">
        <v>8</v>
      </c>
      <c r="G892" s="12" t="s">
        <v>27</v>
      </c>
      <c r="H892" s="12" t="s">
        <v>28</v>
      </c>
      <c r="I892" s="13">
        <v>40</v>
      </c>
      <c r="J892" s="14">
        <f t="shared" si="406"/>
        <v>47.416666666666664</v>
      </c>
      <c r="K892" s="14">
        <f t="shared" si="407"/>
        <v>1896.6666666666665</v>
      </c>
      <c r="L892" s="13">
        <v>0</v>
      </c>
      <c r="M892" s="14"/>
      <c r="N892" s="14">
        <f t="shared" si="408"/>
        <v>0</v>
      </c>
      <c r="O892" s="53">
        <f t="shared" si="409"/>
        <v>1896.6666666666665</v>
      </c>
    </row>
    <row r="893" spans="1:15" s="2" customFormat="1" ht="24" hidden="1" customHeight="1" thickBot="1" x14ac:dyDescent="0.25">
      <c r="A893" s="531"/>
      <c r="B893" s="574"/>
      <c r="C893" s="571"/>
      <c r="D893" s="322" t="s">
        <v>5</v>
      </c>
      <c r="E893" s="266">
        <v>1</v>
      </c>
      <c r="F893" s="265" t="s">
        <v>8</v>
      </c>
      <c r="G893" s="265" t="s">
        <v>27</v>
      </c>
      <c r="H893" s="265" t="s">
        <v>28</v>
      </c>
      <c r="I893" s="266">
        <v>40</v>
      </c>
      <c r="J893" s="415">
        <f t="shared" si="406"/>
        <v>47.416666666666664</v>
      </c>
      <c r="K893" s="267">
        <f t="shared" si="407"/>
        <v>1896.6666666666665</v>
      </c>
      <c r="L893" s="266">
        <v>0</v>
      </c>
      <c r="M893" s="267"/>
      <c r="N893" s="267">
        <f t="shared" si="408"/>
        <v>0</v>
      </c>
      <c r="O893" s="268">
        <f t="shared" si="409"/>
        <v>1896.6666666666665</v>
      </c>
    </row>
    <row r="894" spans="1:15" s="2" customFormat="1" ht="24" hidden="1" customHeight="1" thickBot="1" x14ac:dyDescent="0.25">
      <c r="A894" s="531"/>
      <c r="B894" s="574"/>
      <c r="C894" s="571"/>
      <c r="D894" s="575" t="s">
        <v>35</v>
      </c>
      <c r="E894" s="576"/>
      <c r="F894" s="576"/>
      <c r="G894" s="576"/>
      <c r="H894" s="576"/>
      <c r="I894" s="275">
        <f>SUM(I890:I893)</f>
        <v>160</v>
      </c>
      <c r="J894" s="276" t="s">
        <v>43</v>
      </c>
      <c r="K894" s="276" t="s">
        <v>43</v>
      </c>
      <c r="L894" s="275" t="s">
        <v>43</v>
      </c>
      <c r="M894" s="276" t="s">
        <v>43</v>
      </c>
      <c r="N894" s="277" t="s">
        <v>50</v>
      </c>
      <c r="O894" s="278">
        <f>SUM(O890:O893)</f>
        <v>7586.6666666666661</v>
      </c>
    </row>
    <row r="895" spans="1:15" s="2" customFormat="1" ht="24" hidden="1" customHeight="1" x14ac:dyDescent="0.2">
      <c r="A895" s="531"/>
      <c r="B895" s="574"/>
      <c r="C895" s="571"/>
      <c r="D895" s="323" t="s">
        <v>5</v>
      </c>
      <c r="E895" s="274">
        <v>1</v>
      </c>
      <c r="F895" s="270" t="s">
        <v>8</v>
      </c>
      <c r="G895" s="270" t="s">
        <v>41</v>
      </c>
      <c r="H895" s="270" t="s">
        <v>28</v>
      </c>
      <c r="I895" s="274">
        <v>80</v>
      </c>
      <c r="J895" s="272">
        <f>AVERAGE(J844,J861,J878)</f>
        <v>66.459999999999994</v>
      </c>
      <c r="K895" s="272">
        <f>J895*I895</f>
        <v>5316.7999999999993</v>
      </c>
      <c r="L895" s="274">
        <v>0</v>
      </c>
      <c r="M895" s="272"/>
      <c r="N895" s="272">
        <f>M895*L895</f>
        <v>0</v>
      </c>
      <c r="O895" s="273">
        <f>N895+K895</f>
        <v>5316.7999999999993</v>
      </c>
    </row>
    <row r="896" spans="1:15" s="2" customFormat="1" ht="24" hidden="1" customHeight="1" thickBot="1" x14ac:dyDescent="0.25">
      <c r="A896" s="531"/>
      <c r="B896" s="574"/>
      <c r="C896" s="571"/>
      <c r="D896" s="322" t="s">
        <v>5</v>
      </c>
      <c r="E896" s="266">
        <v>1</v>
      </c>
      <c r="F896" s="265" t="s">
        <v>8</v>
      </c>
      <c r="G896" s="265" t="s">
        <v>41</v>
      </c>
      <c r="H896" s="265" t="s">
        <v>28</v>
      </c>
      <c r="I896" s="266">
        <v>80</v>
      </c>
      <c r="J896" s="272">
        <f>AVERAGE(J845,J862,J879)</f>
        <v>66.459999999999994</v>
      </c>
      <c r="K896" s="267">
        <f>J896*I896</f>
        <v>5316.7999999999993</v>
      </c>
      <c r="L896" s="266">
        <v>0</v>
      </c>
      <c r="M896" s="267"/>
      <c r="N896" s="267">
        <f>M896*L896</f>
        <v>0</v>
      </c>
      <c r="O896" s="268">
        <f>N896+K896</f>
        <v>5316.7999999999993</v>
      </c>
    </row>
    <row r="897" spans="1:15" s="2" customFormat="1" ht="24" hidden="1" customHeight="1" thickBot="1" x14ac:dyDescent="0.25">
      <c r="A897" s="531"/>
      <c r="B897" s="574"/>
      <c r="C897" s="572"/>
      <c r="D897" s="575" t="s">
        <v>42</v>
      </c>
      <c r="E897" s="576"/>
      <c r="F897" s="576"/>
      <c r="G897" s="576"/>
      <c r="H897" s="576"/>
      <c r="I897" s="275">
        <f>SUM(I895:I896)</f>
        <v>160</v>
      </c>
      <c r="J897" s="276" t="s">
        <v>43</v>
      </c>
      <c r="K897" s="276" t="s">
        <v>43</v>
      </c>
      <c r="L897" s="275" t="s">
        <v>43</v>
      </c>
      <c r="M897" s="276" t="s">
        <v>43</v>
      </c>
      <c r="N897" s="277" t="s">
        <v>50</v>
      </c>
      <c r="O897" s="278">
        <f>SUM(O895:O896)</f>
        <v>10633.599999999999</v>
      </c>
    </row>
    <row r="898" spans="1:15" s="2" customFormat="1" ht="24" hidden="1" customHeight="1" x14ac:dyDescent="0.2">
      <c r="A898" s="531"/>
      <c r="B898" s="574">
        <v>5</v>
      </c>
      <c r="C898" s="570" t="s">
        <v>64</v>
      </c>
      <c r="D898" s="323" t="s">
        <v>5</v>
      </c>
      <c r="E898" s="274">
        <v>1</v>
      </c>
      <c r="F898" s="270" t="s">
        <v>8</v>
      </c>
      <c r="G898" s="270" t="s">
        <v>27</v>
      </c>
      <c r="H898" s="270" t="s">
        <v>28</v>
      </c>
      <c r="I898" s="274">
        <v>40</v>
      </c>
      <c r="J898" s="272">
        <f>AVERAGE(J847,J864,J881)</f>
        <v>44.083333333333336</v>
      </c>
      <c r="K898" s="272">
        <f>J898*I898</f>
        <v>1763.3333333333335</v>
      </c>
      <c r="L898" s="274">
        <v>300</v>
      </c>
      <c r="M898" s="272">
        <f>AVERAGE(M847,M864,M881)</f>
        <v>1.9</v>
      </c>
      <c r="N898" s="272">
        <f>M898*L898</f>
        <v>570</v>
      </c>
      <c r="O898" s="273">
        <f>N898+K898</f>
        <v>2333.3333333333335</v>
      </c>
    </row>
    <row r="899" spans="1:15" s="2" customFormat="1" ht="24" hidden="1" customHeight="1" x14ac:dyDescent="0.2">
      <c r="A899" s="531"/>
      <c r="B899" s="574"/>
      <c r="C899" s="571"/>
      <c r="D899" s="411" t="s">
        <v>5</v>
      </c>
      <c r="E899" s="13">
        <v>1</v>
      </c>
      <c r="F899" s="12" t="s">
        <v>8</v>
      </c>
      <c r="G899" s="12" t="s">
        <v>27</v>
      </c>
      <c r="H899" s="12" t="s">
        <v>28</v>
      </c>
      <c r="I899" s="13">
        <v>40</v>
      </c>
      <c r="J899" s="272">
        <f t="shared" ref="J899:J901" si="410">AVERAGE(J848,J865,J882)</f>
        <v>44.083333333333336</v>
      </c>
      <c r="K899" s="14">
        <f t="shared" ref="K899:K901" si="411">J899*I899</f>
        <v>1763.3333333333335</v>
      </c>
      <c r="L899" s="13">
        <v>300</v>
      </c>
      <c r="M899" s="272">
        <f t="shared" ref="M899:M901" si="412">AVERAGE(M848,M865,M882)</f>
        <v>1.9</v>
      </c>
      <c r="N899" s="14">
        <f t="shared" ref="N899:N901" si="413">M899*L899</f>
        <v>570</v>
      </c>
      <c r="O899" s="53">
        <f t="shared" ref="O899:O901" si="414">N899+K899</f>
        <v>2333.3333333333335</v>
      </c>
    </row>
    <row r="900" spans="1:15" s="2" customFormat="1" ht="24" hidden="1" customHeight="1" x14ac:dyDescent="0.2">
      <c r="A900" s="531"/>
      <c r="B900" s="574"/>
      <c r="C900" s="571"/>
      <c r="D900" s="411" t="s">
        <v>5</v>
      </c>
      <c r="E900" s="13">
        <v>1</v>
      </c>
      <c r="F900" s="12" t="s">
        <v>8</v>
      </c>
      <c r="G900" s="12" t="s">
        <v>27</v>
      </c>
      <c r="H900" s="12" t="s">
        <v>28</v>
      </c>
      <c r="I900" s="13">
        <v>40</v>
      </c>
      <c r="J900" s="272">
        <f t="shared" si="410"/>
        <v>44.083333333333336</v>
      </c>
      <c r="K900" s="14">
        <f t="shared" si="411"/>
        <v>1763.3333333333335</v>
      </c>
      <c r="L900" s="13">
        <v>300</v>
      </c>
      <c r="M900" s="272">
        <f t="shared" si="412"/>
        <v>1.9</v>
      </c>
      <c r="N900" s="14">
        <f t="shared" si="413"/>
        <v>570</v>
      </c>
      <c r="O900" s="53">
        <f t="shared" si="414"/>
        <v>2333.3333333333335</v>
      </c>
    </row>
    <row r="901" spans="1:15" s="2" customFormat="1" ht="24" hidden="1" customHeight="1" thickBot="1" x14ac:dyDescent="0.25">
      <c r="A901" s="531"/>
      <c r="B901" s="574"/>
      <c r="C901" s="571"/>
      <c r="D901" s="322" t="s">
        <v>5</v>
      </c>
      <c r="E901" s="266">
        <v>1</v>
      </c>
      <c r="F901" s="265" t="s">
        <v>8</v>
      </c>
      <c r="G901" s="265" t="s">
        <v>27</v>
      </c>
      <c r="H901" s="265" t="s">
        <v>28</v>
      </c>
      <c r="I901" s="266">
        <v>40</v>
      </c>
      <c r="J901" s="272">
        <f t="shared" si="410"/>
        <v>44.083333333333336</v>
      </c>
      <c r="K901" s="267">
        <f t="shared" si="411"/>
        <v>1763.3333333333335</v>
      </c>
      <c r="L901" s="266">
        <v>300</v>
      </c>
      <c r="M901" s="272">
        <f t="shared" si="412"/>
        <v>1.9</v>
      </c>
      <c r="N901" s="267">
        <f t="shared" si="413"/>
        <v>570</v>
      </c>
      <c r="O901" s="268">
        <f t="shared" si="414"/>
        <v>2333.3333333333335</v>
      </c>
    </row>
    <row r="902" spans="1:15" s="2" customFormat="1" ht="24" hidden="1" customHeight="1" thickBot="1" x14ac:dyDescent="0.25">
      <c r="A902" s="531"/>
      <c r="B902" s="574"/>
      <c r="C902" s="571"/>
      <c r="D902" s="575" t="s">
        <v>35</v>
      </c>
      <c r="E902" s="576"/>
      <c r="F902" s="576"/>
      <c r="G902" s="576"/>
      <c r="H902" s="576"/>
      <c r="I902" s="275">
        <f>SUM(I898:I901)</f>
        <v>160</v>
      </c>
      <c r="J902" s="276" t="s">
        <v>43</v>
      </c>
      <c r="K902" s="276" t="s">
        <v>43</v>
      </c>
      <c r="L902" s="275" t="s">
        <v>43</v>
      </c>
      <c r="M902" s="276" t="s">
        <v>43</v>
      </c>
      <c r="N902" s="277" t="s">
        <v>50</v>
      </c>
      <c r="O902" s="278">
        <f>SUM(O898:O901)</f>
        <v>9333.3333333333339</v>
      </c>
    </row>
    <row r="903" spans="1:15" s="2" customFormat="1" ht="24" hidden="1" customHeight="1" x14ac:dyDescent="0.2">
      <c r="A903" s="531"/>
      <c r="B903" s="574"/>
      <c r="C903" s="571"/>
      <c r="D903" s="323" t="s">
        <v>5</v>
      </c>
      <c r="E903" s="274">
        <v>1</v>
      </c>
      <c r="F903" s="270" t="s">
        <v>8</v>
      </c>
      <c r="G903" s="270" t="s">
        <v>41</v>
      </c>
      <c r="H903" s="270" t="s">
        <v>28</v>
      </c>
      <c r="I903" s="274">
        <v>80</v>
      </c>
      <c r="J903" s="272">
        <f>AVERAGE(J852,J869,J886)</f>
        <v>63.793333333333329</v>
      </c>
      <c r="K903" s="272">
        <f>J903*I903</f>
        <v>5103.4666666666662</v>
      </c>
      <c r="L903" s="274">
        <v>300</v>
      </c>
      <c r="M903" s="272">
        <f>AVERAGE(M852,M869,M886)</f>
        <v>1.9</v>
      </c>
      <c r="N903" s="272">
        <f>M903*L903</f>
        <v>570</v>
      </c>
      <c r="O903" s="273">
        <f>N903+K903</f>
        <v>5673.4666666666662</v>
      </c>
    </row>
    <row r="904" spans="1:15" s="2" customFormat="1" ht="24" hidden="1" customHeight="1" thickBot="1" x14ac:dyDescent="0.25">
      <c r="A904" s="531"/>
      <c r="B904" s="574"/>
      <c r="C904" s="571"/>
      <c r="D904" s="322" t="s">
        <v>5</v>
      </c>
      <c r="E904" s="266">
        <v>1</v>
      </c>
      <c r="F904" s="265" t="s">
        <v>8</v>
      </c>
      <c r="G904" s="265" t="s">
        <v>41</v>
      </c>
      <c r="H904" s="265" t="s">
        <v>28</v>
      </c>
      <c r="I904" s="266">
        <v>80</v>
      </c>
      <c r="J904" s="272">
        <f>AVERAGE(J853,J870,J887)</f>
        <v>63.793333333333329</v>
      </c>
      <c r="K904" s="267">
        <f>J904*I904</f>
        <v>5103.4666666666662</v>
      </c>
      <c r="L904" s="266">
        <v>300</v>
      </c>
      <c r="M904" s="267"/>
      <c r="N904" s="267">
        <f>M904*L904</f>
        <v>0</v>
      </c>
      <c r="O904" s="268">
        <f>N904+K904</f>
        <v>5103.4666666666662</v>
      </c>
    </row>
    <row r="905" spans="1:15" s="2" customFormat="1" ht="24" hidden="1" customHeight="1" thickBot="1" x14ac:dyDescent="0.25">
      <c r="A905" s="532"/>
      <c r="B905" s="583"/>
      <c r="C905" s="572"/>
      <c r="D905" s="575" t="s">
        <v>42</v>
      </c>
      <c r="E905" s="576"/>
      <c r="F905" s="576"/>
      <c r="G905" s="576"/>
      <c r="H905" s="576"/>
      <c r="I905" s="275">
        <f>SUM(I903:I904)</f>
        <v>160</v>
      </c>
      <c r="J905" s="276" t="s">
        <v>43</v>
      </c>
      <c r="K905" s="276" t="s">
        <v>43</v>
      </c>
      <c r="L905" s="275" t="s">
        <v>43</v>
      </c>
      <c r="M905" s="276" t="s">
        <v>43</v>
      </c>
      <c r="N905" s="277" t="s">
        <v>50</v>
      </c>
      <c r="O905" s="278">
        <f>SUM(O903:O904)</f>
        <v>10776.933333333332</v>
      </c>
    </row>
    <row r="906" spans="1:15" s="2" customFormat="1" ht="24" hidden="1" customHeight="1" thickBot="1" x14ac:dyDescent="0.25">
      <c r="A906" s="512"/>
      <c r="B906" s="513"/>
      <c r="C906" s="513"/>
      <c r="D906" s="513"/>
      <c r="E906" s="513"/>
      <c r="F906" s="513"/>
      <c r="G906" s="513"/>
      <c r="H906" s="513"/>
      <c r="I906" s="513"/>
      <c r="J906" s="513"/>
      <c r="K906" s="513"/>
      <c r="L906" s="513"/>
      <c r="M906" s="513"/>
      <c r="N906" s="513"/>
      <c r="O906" s="514"/>
    </row>
    <row r="907" spans="1:15" ht="24" hidden="1" customHeight="1" x14ac:dyDescent="0.2">
      <c r="A907" s="526" t="s">
        <v>75</v>
      </c>
      <c r="B907" s="500">
        <v>6</v>
      </c>
      <c r="C907" s="502" t="s">
        <v>65</v>
      </c>
      <c r="D907" s="178" t="s">
        <v>5</v>
      </c>
      <c r="E907" s="71">
        <v>1</v>
      </c>
      <c r="F907" s="70" t="s">
        <v>8</v>
      </c>
      <c r="G907" s="70" t="s">
        <v>16</v>
      </c>
      <c r="H907" s="70" t="s">
        <v>23</v>
      </c>
      <c r="I907" s="71">
        <v>50</v>
      </c>
      <c r="J907" s="72">
        <v>63</v>
      </c>
      <c r="K907" s="72">
        <f>J907*I907</f>
        <v>3150</v>
      </c>
      <c r="L907" s="71">
        <v>0</v>
      </c>
      <c r="M907" s="72"/>
      <c r="N907" s="72">
        <f>M907*L907</f>
        <v>0</v>
      </c>
      <c r="O907" s="73">
        <f>N907+K907</f>
        <v>3150</v>
      </c>
    </row>
    <row r="908" spans="1:15" ht="24" hidden="1" customHeight="1" x14ac:dyDescent="0.2">
      <c r="A908" s="527"/>
      <c r="B908" s="501"/>
      <c r="C908" s="503"/>
      <c r="D908" s="179" t="s">
        <v>5</v>
      </c>
      <c r="E908" s="9">
        <v>1</v>
      </c>
      <c r="F908" s="8" t="s">
        <v>8</v>
      </c>
      <c r="G908" s="8" t="s">
        <v>16</v>
      </c>
      <c r="H908" s="8" t="s">
        <v>23</v>
      </c>
      <c r="I908" s="9">
        <v>50</v>
      </c>
      <c r="J908" s="10">
        <v>63</v>
      </c>
      <c r="K908" s="10">
        <f t="shared" ref="K908:K910" si="415">J908*I908</f>
        <v>3150</v>
      </c>
      <c r="L908" s="9">
        <v>0</v>
      </c>
      <c r="M908" s="10"/>
      <c r="N908" s="10">
        <f t="shared" ref="N908:N910" si="416">M908*L908</f>
        <v>0</v>
      </c>
      <c r="O908" s="50">
        <f t="shared" ref="O908:O910" si="417">N908+K908</f>
        <v>3150</v>
      </c>
    </row>
    <row r="909" spans="1:15" ht="24" hidden="1" customHeight="1" x14ac:dyDescent="0.2">
      <c r="A909" s="527"/>
      <c r="B909" s="501"/>
      <c r="C909" s="503"/>
      <c r="D909" s="179" t="s">
        <v>5</v>
      </c>
      <c r="E909" s="9">
        <v>1</v>
      </c>
      <c r="F909" s="8" t="s">
        <v>8</v>
      </c>
      <c r="G909" s="8" t="s">
        <v>16</v>
      </c>
      <c r="H909" s="8" t="s">
        <v>23</v>
      </c>
      <c r="I909" s="9">
        <v>50</v>
      </c>
      <c r="J909" s="10">
        <v>63</v>
      </c>
      <c r="K909" s="10">
        <f t="shared" si="415"/>
        <v>3150</v>
      </c>
      <c r="L909" s="9">
        <v>0</v>
      </c>
      <c r="M909" s="10"/>
      <c r="N909" s="10">
        <f t="shared" si="416"/>
        <v>0</v>
      </c>
      <c r="O909" s="50">
        <f t="shared" si="417"/>
        <v>3150</v>
      </c>
    </row>
    <row r="910" spans="1:15" ht="24" hidden="1" customHeight="1" thickBot="1" x14ac:dyDescent="0.25">
      <c r="A910" s="527"/>
      <c r="B910" s="501"/>
      <c r="C910" s="503"/>
      <c r="D910" s="180" t="s">
        <v>5</v>
      </c>
      <c r="E910" s="100">
        <v>1</v>
      </c>
      <c r="F910" s="166" t="s">
        <v>8</v>
      </c>
      <c r="G910" s="166" t="s">
        <v>16</v>
      </c>
      <c r="H910" s="166" t="s">
        <v>23</v>
      </c>
      <c r="I910" s="100">
        <v>50</v>
      </c>
      <c r="J910" s="99">
        <v>63</v>
      </c>
      <c r="K910" s="99">
        <f t="shared" si="415"/>
        <v>3150</v>
      </c>
      <c r="L910" s="100">
        <v>0</v>
      </c>
      <c r="M910" s="99"/>
      <c r="N910" s="99">
        <f t="shared" si="416"/>
        <v>0</v>
      </c>
      <c r="O910" s="101">
        <f t="shared" si="417"/>
        <v>3150</v>
      </c>
    </row>
    <row r="911" spans="1:15" ht="24" hidden="1" customHeight="1" thickBot="1" x14ac:dyDescent="0.25">
      <c r="A911" s="527"/>
      <c r="B911" s="501"/>
      <c r="C911" s="503"/>
      <c r="D911" s="497" t="s">
        <v>21</v>
      </c>
      <c r="E911" s="499"/>
      <c r="F911" s="499"/>
      <c r="G911" s="499"/>
      <c r="H911" s="499"/>
      <c r="I911" s="108">
        <f>SUM(I907:I910)</f>
        <v>200</v>
      </c>
      <c r="J911" s="107" t="s">
        <v>43</v>
      </c>
      <c r="K911" s="107" t="s">
        <v>43</v>
      </c>
      <c r="L911" s="108" t="s">
        <v>43</v>
      </c>
      <c r="M911" s="107" t="s">
        <v>43</v>
      </c>
      <c r="N911" s="109" t="s">
        <v>50</v>
      </c>
      <c r="O911" s="110">
        <f>SUM(O907:O910)</f>
        <v>12600</v>
      </c>
    </row>
    <row r="912" spans="1:15" ht="24" hidden="1" customHeight="1" x14ac:dyDescent="0.2">
      <c r="A912" s="527"/>
      <c r="B912" s="501"/>
      <c r="C912" s="503"/>
      <c r="D912" s="181" t="s">
        <v>5</v>
      </c>
      <c r="E912" s="59">
        <v>1</v>
      </c>
      <c r="F912" s="58" t="s">
        <v>8</v>
      </c>
      <c r="G912" s="58" t="s">
        <v>32</v>
      </c>
      <c r="H912" s="58" t="s">
        <v>23</v>
      </c>
      <c r="I912" s="59">
        <v>50</v>
      </c>
      <c r="J912" s="60">
        <v>70</v>
      </c>
      <c r="K912" s="60">
        <f>J912*I912</f>
        <v>3500</v>
      </c>
      <c r="L912" s="59">
        <v>0</v>
      </c>
      <c r="M912" s="60"/>
      <c r="N912" s="60">
        <f>M912*L912</f>
        <v>0</v>
      </c>
      <c r="O912" s="61">
        <f>N912+K912</f>
        <v>3500</v>
      </c>
    </row>
    <row r="913" spans="1:15" ht="24" hidden="1" customHeight="1" x14ac:dyDescent="0.2">
      <c r="A913" s="527"/>
      <c r="B913" s="501"/>
      <c r="C913" s="503"/>
      <c r="D913" s="179" t="s">
        <v>5</v>
      </c>
      <c r="E913" s="9">
        <v>1</v>
      </c>
      <c r="F913" s="8" t="s">
        <v>8</v>
      </c>
      <c r="G913" s="8" t="s">
        <v>32</v>
      </c>
      <c r="H913" s="8" t="s">
        <v>23</v>
      </c>
      <c r="I913" s="9">
        <v>50</v>
      </c>
      <c r="J913" s="10">
        <v>70</v>
      </c>
      <c r="K913" s="10">
        <f t="shared" ref="K913:K915" si="418">J913*I913</f>
        <v>3500</v>
      </c>
      <c r="L913" s="9">
        <v>0</v>
      </c>
      <c r="M913" s="10"/>
      <c r="N913" s="10">
        <f t="shared" ref="N913:N915" si="419">M913*L913</f>
        <v>0</v>
      </c>
      <c r="O913" s="50">
        <f t="shared" ref="O913:O915" si="420">N913+K913</f>
        <v>3500</v>
      </c>
    </row>
    <row r="914" spans="1:15" ht="24" hidden="1" customHeight="1" x14ac:dyDescent="0.2">
      <c r="A914" s="527"/>
      <c r="B914" s="501"/>
      <c r="C914" s="503"/>
      <c r="D914" s="179" t="s">
        <v>5</v>
      </c>
      <c r="E914" s="9">
        <v>1</v>
      </c>
      <c r="F914" s="8" t="s">
        <v>8</v>
      </c>
      <c r="G914" s="8" t="s">
        <v>32</v>
      </c>
      <c r="H914" s="8" t="s">
        <v>23</v>
      </c>
      <c r="I914" s="9">
        <v>50</v>
      </c>
      <c r="J914" s="10">
        <v>70</v>
      </c>
      <c r="K914" s="10">
        <f t="shared" si="418"/>
        <v>3500</v>
      </c>
      <c r="L914" s="9">
        <v>0</v>
      </c>
      <c r="M914" s="10"/>
      <c r="N914" s="10">
        <f t="shared" si="419"/>
        <v>0</v>
      </c>
      <c r="O914" s="50">
        <f t="shared" si="420"/>
        <v>3500</v>
      </c>
    </row>
    <row r="915" spans="1:15" ht="24" hidden="1" customHeight="1" thickBot="1" x14ac:dyDescent="0.25">
      <c r="A915" s="527"/>
      <c r="B915" s="501"/>
      <c r="C915" s="503"/>
      <c r="D915" s="180" t="s">
        <v>5</v>
      </c>
      <c r="E915" s="100">
        <v>1</v>
      </c>
      <c r="F915" s="166" t="s">
        <v>8</v>
      </c>
      <c r="G915" s="166" t="s">
        <v>32</v>
      </c>
      <c r="H915" s="166" t="s">
        <v>23</v>
      </c>
      <c r="I915" s="100">
        <v>50</v>
      </c>
      <c r="J915" s="99">
        <v>70</v>
      </c>
      <c r="K915" s="99">
        <f t="shared" si="418"/>
        <v>3500</v>
      </c>
      <c r="L915" s="100">
        <v>0</v>
      </c>
      <c r="M915" s="99"/>
      <c r="N915" s="99">
        <f t="shared" si="419"/>
        <v>0</v>
      </c>
      <c r="O915" s="101">
        <f t="shared" si="420"/>
        <v>3500</v>
      </c>
    </row>
    <row r="916" spans="1:15" ht="24" hidden="1" customHeight="1" thickBot="1" x14ac:dyDescent="0.25">
      <c r="A916" s="527"/>
      <c r="B916" s="501"/>
      <c r="C916" s="504"/>
      <c r="D916" s="497" t="s">
        <v>37</v>
      </c>
      <c r="E916" s="499"/>
      <c r="F916" s="499"/>
      <c r="G916" s="499"/>
      <c r="H916" s="499"/>
      <c r="I916" s="108">
        <f>SUM(I912:I915)</f>
        <v>200</v>
      </c>
      <c r="J916" s="107" t="s">
        <v>43</v>
      </c>
      <c r="K916" s="107" t="s">
        <v>43</v>
      </c>
      <c r="L916" s="108" t="s">
        <v>43</v>
      </c>
      <c r="M916" s="107" t="s">
        <v>43</v>
      </c>
      <c r="N916" s="109" t="s">
        <v>50</v>
      </c>
      <c r="O916" s="110">
        <f>SUM(O912:O915)</f>
        <v>14000</v>
      </c>
    </row>
    <row r="917" spans="1:15" s="2" customFormat="1" ht="24" hidden="1" customHeight="1" x14ac:dyDescent="0.2">
      <c r="A917" s="527"/>
      <c r="B917" s="501">
        <v>6</v>
      </c>
      <c r="C917" s="502" t="s">
        <v>66</v>
      </c>
      <c r="D917" s="181" t="s">
        <v>5</v>
      </c>
      <c r="E917" s="59">
        <v>1</v>
      </c>
      <c r="F917" s="58" t="s">
        <v>8</v>
      </c>
      <c r="G917" s="58" t="s">
        <v>16</v>
      </c>
      <c r="H917" s="58" t="s">
        <v>23</v>
      </c>
      <c r="I917" s="59">
        <v>50</v>
      </c>
      <c r="J917" s="60">
        <v>60</v>
      </c>
      <c r="K917" s="60">
        <f>J917*I917</f>
        <v>3000</v>
      </c>
      <c r="L917" s="59">
        <v>240</v>
      </c>
      <c r="M917" s="60">
        <v>1.4</v>
      </c>
      <c r="N917" s="60">
        <f>M917*L917</f>
        <v>336</v>
      </c>
      <c r="O917" s="61">
        <f>N917+K917</f>
        <v>3336</v>
      </c>
    </row>
    <row r="918" spans="1:15" s="2" customFormat="1" ht="24" hidden="1" customHeight="1" x14ac:dyDescent="0.2">
      <c r="A918" s="527"/>
      <c r="B918" s="501"/>
      <c r="C918" s="503"/>
      <c r="D918" s="179" t="s">
        <v>5</v>
      </c>
      <c r="E918" s="9">
        <v>1</v>
      </c>
      <c r="F918" s="8" t="s">
        <v>8</v>
      </c>
      <c r="G918" s="8" t="s">
        <v>16</v>
      </c>
      <c r="H918" s="8" t="s">
        <v>23</v>
      </c>
      <c r="I918" s="9">
        <v>50</v>
      </c>
      <c r="J918" s="10">
        <v>60</v>
      </c>
      <c r="K918" s="10">
        <f t="shared" ref="K918:K920" si="421">J918*I918</f>
        <v>3000</v>
      </c>
      <c r="L918" s="9">
        <v>240</v>
      </c>
      <c r="M918" s="10">
        <v>1.4</v>
      </c>
      <c r="N918" s="10">
        <f t="shared" ref="N918:N920" si="422">M918*L918</f>
        <v>336</v>
      </c>
      <c r="O918" s="50">
        <f t="shared" ref="O918:O920" si="423">N918+K918</f>
        <v>3336</v>
      </c>
    </row>
    <row r="919" spans="1:15" s="2" customFormat="1" ht="24" hidden="1" customHeight="1" x14ac:dyDescent="0.2">
      <c r="A919" s="527"/>
      <c r="B919" s="501"/>
      <c r="C919" s="503"/>
      <c r="D919" s="179" t="s">
        <v>5</v>
      </c>
      <c r="E919" s="9">
        <v>1</v>
      </c>
      <c r="F919" s="8" t="s">
        <v>8</v>
      </c>
      <c r="G919" s="8" t="s">
        <v>16</v>
      </c>
      <c r="H919" s="8" t="s">
        <v>23</v>
      </c>
      <c r="I919" s="9">
        <v>50</v>
      </c>
      <c r="J919" s="10">
        <v>60</v>
      </c>
      <c r="K919" s="10">
        <f t="shared" si="421"/>
        <v>3000</v>
      </c>
      <c r="L919" s="9">
        <v>240</v>
      </c>
      <c r="M919" s="10">
        <v>1.4</v>
      </c>
      <c r="N919" s="10">
        <f t="shared" si="422"/>
        <v>336</v>
      </c>
      <c r="O919" s="50">
        <f t="shared" si="423"/>
        <v>3336</v>
      </c>
    </row>
    <row r="920" spans="1:15" s="2" customFormat="1" ht="24" hidden="1" customHeight="1" thickBot="1" x14ac:dyDescent="0.25">
      <c r="A920" s="527"/>
      <c r="B920" s="501"/>
      <c r="C920" s="503"/>
      <c r="D920" s="180" t="s">
        <v>5</v>
      </c>
      <c r="E920" s="100">
        <v>1</v>
      </c>
      <c r="F920" s="166" t="s">
        <v>8</v>
      </c>
      <c r="G920" s="166" t="s">
        <v>16</v>
      </c>
      <c r="H920" s="166" t="s">
        <v>23</v>
      </c>
      <c r="I920" s="100">
        <v>50</v>
      </c>
      <c r="J920" s="99">
        <v>60</v>
      </c>
      <c r="K920" s="99">
        <f t="shared" si="421"/>
        <v>3000</v>
      </c>
      <c r="L920" s="100">
        <v>240</v>
      </c>
      <c r="M920" s="99">
        <v>1.4</v>
      </c>
      <c r="N920" s="99">
        <f t="shared" si="422"/>
        <v>336</v>
      </c>
      <c r="O920" s="101">
        <f t="shared" si="423"/>
        <v>3336</v>
      </c>
    </row>
    <row r="921" spans="1:15" s="2" customFormat="1" ht="24" hidden="1" customHeight="1" thickBot="1" x14ac:dyDescent="0.25">
      <c r="A921" s="527"/>
      <c r="B921" s="501"/>
      <c r="C921" s="503"/>
      <c r="D921" s="497" t="s">
        <v>21</v>
      </c>
      <c r="E921" s="499"/>
      <c r="F921" s="499"/>
      <c r="G921" s="499"/>
      <c r="H921" s="499"/>
      <c r="I921" s="108">
        <f>SUM(I917:I920)</f>
        <v>200</v>
      </c>
      <c r="J921" s="107" t="s">
        <v>43</v>
      </c>
      <c r="K921" s="107" t="s">
        <v>43</v>
      </c>
      <c r="L921" s="108" t="s">
        <v>43</v>
      </c>
      <c r="M921" s="107" t="s">
        <v>43</v>
      </c>
      <c r="N921" s="109" t="s">
        <v>50</v>
      </c>
      <c r="O921" s="110">
        <f>SUM(O917:O920)</f>
        <v>13344</v>
      </c>
    </row>
    <row r="922" spans="1:15" s="2" customFormat="1" ht="24" hidden="1" customHeight="1" x14ac:dyDescent="0.2">
      <c r="A922" s="527"/>
      <c r="B922" s="501"/>
      <c r="C922" s="503"/>
      <c r="D922" s="181" t="s">
        <v>5</v>
      </c>
      <c r="E922" s="59">
        <v>1</v>
      </c>
      <c r="F922" s="58" t="s">
        <v>8</v>
      </c>
      <c r="G922" s="58" t="s">
        <v>32</v>
      </c>
      <c r="H922" s="58" t="s">
        <v>23</v>
      </c>
      <c r="I922" s="59">
        <v>50</v>
      </c>
      <c r="J922" s="60">
        <v>70</v>
      </c>
      <c r="K922" s="60">
        <f>J922*I922</f>
        <v>3500</v>
      </c>
      <c r="L922" s="59">
        <v>240</v>
      </c>
      <c r="M922" s="60">
        <v>1.4</v>
      </c>
      <c r="N922" s="60">
        <f>M922*L922</f>
        <v>336</v>
      </c>
      <c r="O922" s="61">
        <f>N922+K922</f>
        <v>3836</v>
      </c>
    </row>
    <row r="923" spans="1:15" s="2" customFormat="1" ht="24" hidden="1" customHeight="1" x14ac:dyDescent="0.2">
      <c r="A923" s="527"/>
      <c r="B923" s="501"/>
      <c r="C923" s="503"/>
      <c r="D923" s="179" t="s">
        <v>5</v>
      </c>
      <c r="E923" s="9">
        <v>1</v>
      </c>
      <c r="F923" s="8" t="s">
        <v>8</v>
      </c>
      <c r="G923" s="8" t="s">
        <v>32</v>
      </c>
      <c r="H923" s="8" t="s">
        <v>23</v>
      </c>
      <c r="I923" s="9">
        <v>50</v>
      </c>
      <c r="J923" s="10">
        <v>70</v>
      </c>
      <c r="K923" s="10">
        <f t="shared" ref="K923:K925" si="424">J923*I923</f>
        <v>3500</v>
      </c>
      <c r="L923" s="9">
        <v>240</v>
      </c>
      <c r="M923" s="10">
        <v>1.4</v>
      </c>
      <c r="N923" s="10">
        <f t="shared" ref="N923:N925" si="425">M923*L923</f>
        <v>336</v>
      </c>
      <c r="O923" s="50">
        <f t="shared" ref="O923:O925" si="426">N923+K923</f>
        <v>3836</v>
      </c>
    </row>
    <row r="924" spans="1:15" s="2" customFormat="1" ht="24" hidden="1" customHeight="1" x14ac:dyDescent="0.2">
      <c r="A924" s="527"/>
      <c r="B924" s="501"/>
      <c r="C924" s="503"/>
      <c r="D924" s="179" t="s">
        <v>5</v>
      </c>
      <c r="E924" s="9">
        <v>1</v>
      </c>
      <c r="F924" s="8" t="s">
        <v>8</v>
      </c>
      <c r="G924" s="8" t="s">
        <v>32</v>
      </c>
      <c r="H924" s="8" t="s">
        <v>23</v>
      </c>
      <c r="I924" s="9">
        <v>50</v>
      </c>
      <c r="J924" s="10">
        <v>70</v>
      </c>
      <c r="K924" s="10">
        <f t="shared" si="424"/>
        <v>3500</v>
      </c>
      <c r="L924" s="9">
        <v>240</v>
      </c>
      <c r="M924" s="10">
        <v>1.4</v>
      </c>
      <c r="N924" s="10">
        <f t="shared" si="425"/>
        <v>336</v>
      </c>
      <c r="O924" s="50">
        <f t="shared" si="426"/>
        <v>3836</v>
      </c>
    </row>
    <row r="925" spans="1:15" s="2" customFormat="1" ht="24" hidden="1" customHeight="1" thickBot="1" x14ac:dyDescent="0.25">
      <c r="A925" s="527"/>
      <c r="B925" s="501"/>
      <c r="C925" s="503"/>
      <c r="D925" s="180" t="s">
        <v>5</v>
      </c>
      <c r="E925" s="100">
        <v>1</v>
      </c>
      <c r="F925" s="166" t="s">
        <v>8</v>
      </c>
      <c r="G925" s="166" t="s">
        <v>32</v>
      </c>
      <c r="H925" s="166" t="s">
        <v>23</v>
      </c>
      <c r="I925" s="100">
        <v>50</v>
      </c>
      <c r="J925" s="99">
        <v>70</v>
      </c>
      <c r="K925" s="99">
        <f t="shared" si="424"/>
        <v>3500</v>
      </c>
      <c r="L925" s="100">
        <v>240</v>
      </c>
      <c r="M925" s="99">
        <v>1.4</v>
      </c>
      <c r="N925" s="99">
        <f t="shared" si="425"/>
        <v>336</v>
      </c>
      <c r="O925" s="101">
        <f t="shared" si="426"/>
        <v>3836</v>
      </c>
    </row>
    <row r="926" spans="1:15" s="2" customFormat="1" ht="24" hidden="1" customHeight="1" thickBot="1" x14ac:dyDescent="0.25">
      <c r="A926" s="528"/>
      <c r="B926" s="544"/>
      <c r="C926" s="504"/>
      <c r="D926" s="497" t="s">
        <v>37</v>
      </c>
      <c r="E926" s="499"/>
      <c r="F926" s="499"/>
      <c r="G926" s="499"/>
      <c r="H926" s="499"/>
      <c r="I926" s="108">
        <f>SUM(I922:I925)</f>
        <v>200</v>
      </c>
      <c r="J926" s="107" t="s">
        <v>43</v>
      </c>
      <c r="K926" s="107" t="s">
        <v>43</v>
      </c>
      <c r="L926" s="108" t="s">
        <v>43</v>
      </c>
      <c r="M926" s="107" t="s">
        <v>43</v>
      </c>
      <c r="N926" s="109" t="s">
        <v>50</v>
      </c>
      <c r="O926" s="110">
        <f>SUM(O922:O925)</f>
        <v>15344</v>
      </c>
    </row>
    <row r="927" spans="1:15" s="2" customFormat="1" ht="24" hidden="1" customHeight="1" thickBot="1" x14ac:dyDescent="0.25">
      <c r="A927" s="550"/>
      <c r="B927" s="551"/>
      <c r="C927" s="551"/>
      <c r="D927" s="551"/>
      <c r="E927" s="551"/>
      <c r="F927" s="551"/>
      <c r="G927" s="551"/>
      <c r="H927" s="551"/>
      <c r="I927" s="551"/>
      <c r="J927" s="551"/>
      <c r="K927" s="551"/>
      <c r="L927" s="551"/>
      <c r="M927" s="551"/>
      <c r="N927" s="551"/>
      <c r="O927" s="552"/>
    </row>
    <row r="928" spans="1:15" s="2" customFormat="1" ht="24" hidden="1" customHeight="1" x14ac:dyDescent="0.2">
      <c r="A928" s="533" t="s">
        <v>83</v>
      </c>
      <c r="B928" s="536">
        <v>6</v>
      </c>
      <c r="C928" s="538" t="s">
        <v>65</v>
      </c>
      <c r="D928" s="145" t="s">
        <v>5</v>
      </c>
      <c r="E928" s="63">
        <v>1</v>
      </c>
      <c r="F928" s="62" t="s">
        <v>8</v>
      </c>
      <c r="G928" s="62" t="s">
        <v>16</v>
      </c>
      <c r="H928" s="62" t="s">
        <v>23</v>
      </c>
      <c r="I928" s="63">
        <v>50</v>
      </c>
      <c r="J928" s="64">
        <v>77</v>
      </c>
      <c r="K928" s="64">
        <f>J928*I928</f>
        <v>3850</v>
      </c>
      <c r="L928" s="63">
        <v>0</v>
      </c>
      <c r="M928" s="64"/>
      <c r="N928" s="64">
        <f>M928*L928</f>
        <v>0</v>
      </c>
      <c r="O928" s="65">
        <f>N928+K928</f>
        <v>3850</v>
      </c>
    </row>
    <row r="929" spans="1:15" s="2" customFormat="1" ht="24" hidden="1" customHeight="1" x14ac:dyDescent="0.2">
      <c r="A929" s="534"/>
      <c r="B929" s="537"/>
      <c r="C929" s="539"/>
      <c r="D929" s="146" t="s">
        <v>5</v>
      </c>
      <c r="E929" s="32">
        <v>1</v>
      </c>
      <c r="F929" s="31" t="s">
        <v>8</v>
      </c>
      <c r="G929" s="31" t="s">
        <v>16</v>
      </c>
      <c r="H929" s="31" t="s">
        <v>23</v>
      </c>
      <c r="I929" s="32">
        <v>50</v>
      </c>
      <c r="J929" s="33">
        <v>77</v>
      </c>
      <c r="K929" s="33">
        <f t="shared" ref="K929:K931" si="427">J929*I929</f>
        <v>3850</v>
      </c>
      <c r="L929" s="32">
        <v>0</v>
      </c>
      <c r="M929" s="33"/>
      <c r="N929" s="33">
        <f t="shared" ref="N929:N931" si="428">M929*L929</f>
        <v>0</v>
      </c>
      <c r="O929" s="52">
        <f t="shared" ref="O929:O931" si="429">N929+K929</f>
        <v>3850</v>
      </c>
    </row>
    <row r="930" spans="1:15" s="2" customFormat="1" ht="24" hidden="1" customHeight="1" x14ac:dyDescent="0.2">
      <c r="A930" s="534"/>
      <c r="B930" s="537"/>
      <c r="C930" s="539"/>
      <c r="D930" s="146" t="s">
        <v>5</v>
      </c>
      <c r="E930" s="32">
        <v>1</v>
      </c>
      <c r="F930" s="31" t="s">
        <v>8</v>
      </c>
      <c r="G930" s="31" t="s">
        <v>16</v>
      </c>
      <c r="H930" s="31" t="s">
        <v>23</v>
      </c>
      <c r="I930" s="32">
        <v>50</v>
      </c>
      <c r="J930" s="33">
        <v>77</v>
      </c>
      <c r="K930" s="33">
        <f t="shared" si="427"/>
        <v>3850</v>
      </c>
      <c r="L930" s="32">
        <v>0</v>
      </c>
      <c r="M930" s="33"/>
      <c r="N930" s="33">
        <f t="shared" si="428"/>
        <v>0</v>
      </c>
      <c r="O930" s="52">
        <f t="shared" si="429"/>
        <v>3850</v>
      </c>
    </row>
    <row r="931" spans="1:15" s="2" customFormat="1" ht="24" hidden="1" customHeight="1" thickBot="1" x14ac:dyDescent="0.25">
      <c r="A931" s="534"/>
      <c r="B931" s="537"/>
      <c r="C931" s="539"/>
      <c r="D931" s="147" t="s">
        <v>5</v>
      </c>
      <c r="E931" s="79">
        <v>1</v>
      </c>
      <c r="F931" s="78" t="s">
        <v>8</v>
      </c>
      <c r="G931" s="78" t="s">
        <v>16</v>
      </c>
      <c r="H931" s="78" t="s">
        <v>23</v>
      </c>
      <c r="I931" s="79">
        <v>50</v>
      </c>
      <c r="J931" s="80">
        <v>77</v>
      </c>
      <c r="K931" s="80">
        <f t="shared" si="427"/>
        <v>3850</v>
      </c>
      <c r="L931" s="79">
        <v>0</v>
      </c>
      <c r="M931" s="80"/>
      <c r="N931" s="80">
        <f t="shared" si="428"/>
        <v>0</v>
      </c>
      <c r="O931" s="81">
        <f t="shared" si="429"/>
        <v>3850</v>
      </c>
    </row>
    <row r="932" spans="1:15" s="2" customFormat="1" ht="24" hidden="1" customHeight="1" thickBot="1" x14ac:dyDescent="0.25">
      <c r="A932" s="534"/>
      <c r="B932" s="537"/>
      <c r="C932" s="539"/>
      <c r="D932" s="498" t="s">
        <v>21</v>
      </c>
      <c r="E932" s="541"/>
      <c r="F932" s="541"/>
      <c r="G932" s="541"/>
      <c r="H932" s="541"/>
      <c r="I932" s="86">
        <f>SUM(I928:I931)</f>
        <v>200</v>
      </c>
      <c r="J932" s="87" t="s">
        <v>43</v>
      </c>
      <c r="K932" s="87" t="s">
        <v>43</v>
      </c>
      <c r="L932" s="86" t="s">
        <v>43</v>
      </c>
      <c r="M932" s="87" t="s">
        <v>43</v>
      </c>
      <c r="N932" s="88" t="s">
        <v>50</v>
      </c>
      <c r="O932" s="89">
        <f>SUM(O928:O931)</f>
        <v>15400</v>
      </c>
    </row>
    <row r="933" spans="1:15" s="2" customFormat="1" ht="24" hidden="1" customHeight="1" x14ac:dyDescent="0.2">
      <c r="A933" s="534"/>
      <c r="B933" s="537"/>
      <c r="C933" s="539"/>
      <c r="D933" s="148" t="s">
        <v>5</v>
      </c>
      <c r="E933" s="83">
        <v>1</v>
      </c>
      <c r="F933" s="82" t="s">
        <v>8</v>
      </c>
      <c r="G933" s="82" t="s">
        <v>32</v>
      </c>
      <c r="H933" s="82" t="s">
        <v>23</v>
      </c>
      <c r="I933" s="83">
        <v>50</v>
      </c>
      <c r="J933" s="84">
        <v>90</v>
      </c>
      <c r="K933" s="84">
        <f>J933*I933</f>
        <v>4500</v>
      </c>
      <c r="L933" s="83">
        <v>0</v>
      </c>
      <c r="M933" s="84"/>
      <c r="N933" s="84">
        <f>M933*L933</f>
        <v>0</v>
      </c>
      <c r="O933" s="85">
        <f>N933+K933</f>
        <v>4500</v>
      </c>
    </row>
    <row r="934" spans="1:15" s="2" customFormat="1" ht="24" hidden="1" customHeight="1" x14ac:dyDescent="0.2">
      <c r="A934" s="534"/>
      <c r="B934" s="537"/>
      <c r="C934" s="539"/>
      <c r="D934" s="146" t="s">
        <v>5</v>
      </c>
      <c r="E934" s="32">
        <v>1</v>
      </c>
      <c r="F934" s="31" t="s">
        <v>8</v>
      </c>
      <c r="G934" s="31" t="s">
        <v>32</v>
      </c>
      <c r="H934" s="31" t="s">
        <v>23</v>
      </c>
      <c r="I934" s="32">
        <v>50</v>
      </c>
      <c r="J934" s="33">
        <v>90</v>
      </c>
      <c r="K934" s="33">
        <f t="shared" ref="K934:K936" si="430">J934*I934</f>
        <v>4500</v>
      </c>
      <c r="L934" s="32">
        <v>0</v>
      </c>
      <c r="M934" s="33"/>
      <c r="N934" s="33">
        <f t="shared" ref="N934:N936" si="431">M934*L934</f>
        <v>0</v>
      </c>
      <c r="O934" s="52">
        <f t="shared" ref="O934:O936" si="432">N934+K934</f>
        <v>4500</v>
      </c>
    </row>
    <row r="935" spans="1:15" s="2" customFormat="1" ht="24" hidden="1" customHeight="1" x14ac:dyDescent="0.2">
      <c r="A935" s="534"/>
      <c r="B935" s="537"/>
      <c r="C935" s="539"/>
      <c r="D935" s="146" t="s">
        <v>5</v>
      </c>
      <c r="E935" s="32">
        <v>1</v>
      </c>
      <c r="F935" s="31" t="s">
        <v>8</v>
      </c>
      <c r="G935" s="31" t="s">
        <v>32</v>
      </c>
      <c r="H935" s="31" t="s">
        <v>23</v>
      </c>
      <c r="I935" s="32">
        <v>50</v>
      </c>
      <c r="J935" s="33">
        <v>90</v>
      </c>
      <c r="K935" s="33">
        <f t="shared" si="430"/>
        <v>4500</v>
      </c>
      <c r="L935" s="32">
        <v>0</v>
      </c>
      <c r="M935" s="33"/>
      <c r="N935" s="33">
        <f t="shared" si="431"/>
        <v>0</v>
      </c>
      <c r="O935" s="52">
        <f t="shared" si="432"/>
        <v>4500</v>
      </c>
    </row>
    <row r="936" spans="1:15" s="2" customFormat="1" ht="24" hidden="1" customHeight="1" thickBot="1" x14ac:dyDescent="0.25">
      <c r="A936" s="534"/>
      <c r="B936" s="537"/>
      <c r="C936" s="539"/>
      <c r="D936" s="147" t="s">
        <v>5</v>
      </c>
      <c r="E936" s="79">
        <v>1</v>
      </c>
      <c r="F936" s="78" t="s">
        <v>8</v>
      </c>
      <c r="G936" s="78" t="s">
        <v>32</v>
      </c>
      <c r="H936" s="78" t="s">
        <v>23</v>
      </c>
      <c r="I936" s="79">
        <v>50</v>
      </c>
      <c r="J936" s="80">
        <v>90</v>
      </c>
      <c r="K936" s="80">
        <f t="shared" si="430"/>
        <v>4500</v>
      </c>
      <c r="L936" s="79">
        <v>0</v>
      </c>
      <c r="M936" s="80"/>
      <c r="N936" s="80">
        <f t="shared" si="431"/>
        <v>0</v>
      </c>
      <c r="O936" s="81">
        <f t="shared" si="432"/>
        <v>4500</v>
      </c>
    </row>
    <row r="937" spans="1:15" s="2" customFormat="1" ht="24" hidden="1" customHeight="1" thickBot="1" x14ac:dyDescent="0.25">
      <c r="A937" s="534"/>
      <c r="B937" s="537"/>
      <c r="C937" s="540"/>
      <c r="D937" s="498" t="s">
        <v>37</v>
      </c>
      <c r="E937" s="541"/>
      <c r="F937" s="541"/>
      <c r="G937" s="541"/>
      <c r="H937" s="541"/>
      <c r="I937" s="86">
        <f>SUM(I933:I936)</f>
        <v>200</v>
      </c>
      <c r="J937" s="87" t="s">
        <v>43</v>
      </c>
      <c r="K937" s="87" t="s">
        <v>43</v>
      </c>
      <c r="L937" s="86" t="s">
        <v>43</v>
      </c>
      <c r="M937" s="87" t="s">
        <v>43</v>
      </c>
      <c r="N937" s="88" t="s">
        <v>50</v>
      </c>
      <c r="O937" s="89">
        <f>SUM(O933:O936)</f>
        <v>18000</v>
      </c>
    </row>
    <row r="938" spans="1:15" s="2" customFormat="1" ht="24" hidden="1" customHeight="1" x14ac:dyDescent="0.2">
      <c r="A938" s="534"/>
      <c r="B938" s="537">
        <v>6</v>
      </c>
      <c r="C938" s="538" t="s">
        <v>66</v>
      </c>
      <c r="D938" s="148" t="s">
        <v>5</v>
      </c>
      <c r="E938" s="83">
        <v>1</v>
      </c>
      <c r="F938" s="82" t="s">
        <v>8</v>
      </c>
      <c r="G938" s="82" t="s">
        <v>16</v>
      </c>
      <c r="H938" s="82" t="s">
        <v>23</v>
      </c>
      <c r="I938" s="83">
        <v>50</v>
      </c>
      <c r="J938" s="84">
        <v>77</v>
      </c>
      <c r="K938" s="84">
        <f>J938*I938</f>
        <v>3850</v>
      </c>
      <c r="L938" s="83">
        <v>240</v>
      </c>
      <c r="M938" s="84">
        <v>2</v>
      </c>
      <c r="N938" s="84">
        <f>M938*L938</f>
        <v>480</v>
      </c>
      <c r="O938" s="85">
        <f>N938+K938</f>
        <v>4330</v>
      </c>
    </row>
    <row r="939" spans="1:15" s="2" customFormat="1" ht="24" hidden="1" customHeight="1" x14ac:dyDescent="0.2">
      <c r="A939" s="534"/>
      <c r="B939" s="537"/>
      <c r="C939" s="539"/>
      <c r="D939" s="146" t="s">
        <v>5</v>
      </c>
      <c r="E939" s="32">
        <v>1</v>
      </c>
      <c r="F939" s="31" t="s">
        <v>8</v>
      </c>
      <c r="G939" s="31" t="s">
        <v>16</v>
      </c>
      <c r="H939" s="31" t="s">
        <v>23</v>
      </c>
      <c r="I939" s="32">
        <v>50</v>
      </c>
      <c r="J939" s="33">
        <v>77</v>
      </c>
      <c r="K939" s="33">
        <f t="shared" ref="K939:K941" si="433">J939*I939</f>
        <v>3850</v>
      </c>
      <c r="L939" s="32">
        <v>240</v>
      </c>
      <c r="M939" s="33">
        <v>2</v>
      </c>
      <c r="N939" s="33">
        <f t="shared" ref="N939:N941" si="434">M939*L939</f>
        <v>480</v>
      </c>
      <c r="O939" s="52">
        <f t="shared" ref="O939:O941" si="435">N939+K939</f>
        <v>4330</v>
      </c>
    </row>
    <row r="940" spans="1:15" s="2" customFormat="1" ht="24" hidden="1" customHeight="1" x14ac:dyDescent="0.2">
      <c r="A940" s="534"/>
      <c r="B940" s="537"/>
      <c r="C940" s="539"/>
      <c r="D940" s="146" t="s">
        <v>5</v>
      </c>
      <c r="E940" s="32">
        <v>1</v>
      </c>
      <c r="F940" s="31" t="s">
        <v>8</v>
      </c>
      <c r="G940" s="31" t="s">
        <v>16</v>
      </c>
      <c r="H940" s="31" t="s">
        <v>23</v>
      </c>
      <c r="I940" s="32">
        <v>50</v>
      </c>
      <c r="J940" s="33">
        <v>77</v>
      </c>
      <c r="K940" s="33">
        <f t="shared" si="433"/>
        <v>3850</v>
      </c>
      <c r="L940" s="32">
        <v>240</v>
      </c>
      <c r="M940" s="33">
        <v>2</v>
      </c>
      <c r="N940" s="33">
        <f t="shared" si="434"/>
        <v>480</v>
      </c>
      <c r="O940" s="52">
        <f t="shared" si="435"/>
        <v>4330</v>
      </c>
    </row>
    <row r="941" spans="1:15" s="2" customFormat="1" ht="24" hidden="1" customHeight="1" thickBot="1" x14ac:dyDescent="0.25">
      <c r="A941" s="534"/>
      <c r="B941" s="537"/>
      <c r="C941" s="539"/>
      <c r="D941" s="147" t="s">
        <v>5</v>
      </c>
      <c r="E941" s="79">
        <v>1</v>
      </c>
      <c r="F941" s="78" t="s">
        <v>8</v>
      </c>
      <c r="G941" s="78" t="s">
        <v>16</v>
      </c>
      <c r="H941" s="78" t="s">
        <v>23</v>
      </c>
      <c r="I941" s="79">
        <v>50</v>
      </c>
      <c r="J941" s="80">
        <v>77</v>
      </c>
      <c r="K941" s="80">
        <f t="shared" si="433"/>
        <v>3850</v>
      </c>
      <c r="L941" s="79">
        <v>240</v>
      </c>
      <c r="M941" s="80">
        <v>2</v>
      </c>
      <c r="N941" s="80">
        <f t="shared" si="434"/>
        <v>480</v>
      </c>
      <c r="O941" s="81">
        <f t="shared" si="435"/>
        <v>4330</v>
      </c>
    </row>
    <row r="942" spans="1:15" s="2" customFormat="1" ht="24" hidden="1" customHeight="1" thickBot="1" x14ac:dyDescent="0.25">
      <c r="A942" s="534"/>
      <c r="B942" s="537"/>
      <c r="C942" s="539"/>
      <c r="D942" s="498" t="s">
        <v>21</v>
      </c>
      <c r="E942" s="541"/>
      <c r="F942" s="541"/>
      <c r="G942" s="541"/>
      <c r="H942" s="541"/>
      <c r="I942" s="86">
        <f>SUM(I938:I941)</f>
        <v>200</v>
      </c>
      <c r="J942" s="87" t="s">
        <v>43</v>
      </c>
      <c r="K942" s="87" t="s">
        <v>43</v>
      </c>
      <c r="L942" s="86" t="s">
        <v>43</v>
      </c>
      <c r="M942" s="87" t="s">
        <v>43</v>
      </c>
      <c r="N942" s="88" t="s">
        <v>50</v>
      </c>
      <c r="O942" s="89">
        <f>SUM(O938:O941)</f>
        <v>17320</v>
      </c>
    </row>
    <row r="943" spans="1:15" s="2" customFormat="1" ht="24" hidden="1" customHeight="1" x14ac:dyDescent="0.2">
      <c r="A943" s="534"/>
      <c r="B943" s="537"/>
      <c r="C943" s="539"/>
      <c r="D943" s="148" t="s">
        <v>5</v>
      </c>
      <c r="E943" s="83">
        <v>1</v>
      </c>
      <c r="F943" s="82" t="s">
        <v>8</v>
      </c>
      <c r="G943" s="82" t="s">
        <v>32</v>
      </c>
      <c r="H943" s="82" t="s">
        <v>23</v>
      </c>
      <c r="I943" s="83">
        <v>50</v>
      </c>
      <c r="J943" s="84">
        <v>90</v>
      </c>
      <c r="K943" s="84">
        <f>J943*I943</f>
        <v>4500</v>
      </c>
      <c r="L943" s="83">
        <v>240</v>
      </c>
      <c r="M943" s="84">
        <v>2</v>
      </c>
      <c r="N943" s="84">
        <f>M943*L943</f>
        <v>480</v>
      </c>
      <c r="O943" s="85">
        <f>N943+K943</f>
        <v>4980</v>
      </c>
    </row>
    <row r="944" spans="1:15" s="2" customFormat="1" ht="24" hidden="1" customHeight="1" x14ac:dyDescent="0.2">
      <c r="A944" s="534"/>
      <c r="B944" s="537"/>
      <c r="C944" s="539"/>
      <c r="D944" s="146" t="s">
        <v>5</v>
      </c>
      <c r="E944" s="32">
        <v>1</v>
      </c>
      <c r="F944" s="31" t="s">
        <v>8</v>
      </c>
      <c r="G944" s="31" t="s">
        <v>32</v>
      </c>
      <c r="H944" s="31" t="s">
        <v>23</v>
      </c>
      <c r="I944" s="32">
        <v>50</v>
      </c>
      <c r="J944" s="33">
        <v>90</v>
      </c>
      <c r="K944" s="33">
        <f t="shared" ref="K944:K946" si="436">J944*I944</f>
        <v>4500</v>
      </c>
      <c r="L944" s="32">
        <v>240</v>
      </c>
      <c r="M944" s="33">
        <v>2</v>
      </c>
      <c r="N944" s="33">
        <f t="shared" ref="N944:N946" si="437">M944*L944</f>
        <v>480</v>
      </c>
      <c r="O944" s="52">
        <f t="shared" ref="O944:O946" si="438">N944+K944</f>
        <v>4980</v>
      </c>
    </row>
    <row r="945" spans="1:15" s="2" customFormat="1" ht="24" hidden="1" customHeight="1" x14ac:dyDescent="0.2">
      <c r="A945" s="534"/>
      <c r="B945" s="537"/>
      <c r="C945" s="539"/>
      <c r="D945" s="146" t="s">
        <v>5</v>
      </c>
      <c r="E945" s="32">
        <v>1</v>
      </c>
      <c r="F945" s="31" t="s">
        <v>8</v>
      </c>
      <c r="G945" s="31" t="s">
        <v>32</v>
      </c>
      <c r="H945" s="31" t="s">
        <v>23</v>
      </c>
      <c r="I945" s="32">
        <v>50</v>
      </c>
      <c r="J945" s="33">
        <v>90</v>
      </c>
      <c r="K945" s="33">
        <f t="shared" si="436"/>
        <v>4500</v>
      </c>
      <c r="L945" s="32">
        <v>240</v>
      </c>
      <c r="M945" s="33">
        <v>2</v>
      </c>
      <c r="N945" s="33">
        <f t="shared" si="437"/>
        <v>480</v>
      </c>
      <c r="O945" s="52">
        <f t="shared" si="438"/>
        <v>4980</v>
      </c>
    </row>
    <row r="946" spans="1:15" s="2" customFormat="1" ht="24" hidden="1" customHeight="1" thickBot="1" x14ac:dyDescent="0.25">
      <c r="A946" s="534"/>
      <c r="B946" s="537"/>
      <c r="C946" s="539"/>
      <c r="D946" s="147" t="s">
        <v>5</v>
      </c>
      <c r="E946" s="79">
        <v>1</v>
      </c>
      <c r="F946" s="78" t="s">
        <v>8</v>
      </c>
      <c r="G946" s="78" t="s">
        <v>32</v>
      </c>
      <c r="H946" s="78" t="s">
        <v>23</v>
      </c>
      <c r="I946" s="79">
        <v>50</v>
      </c>
      <c r="J946" s="80">
        <v>90</v>
      </c>
      <c r="K946" s="80">
        <f t="shared" si="436"/>
        <v>4500</v>
      </c>
      <c r="L946" s="79">
        <v>240</v>
      </c>
      <c r="M946" s="80">
        <v>2</v>
      </c>
      <c r="N946" s="80">
        <f t="shared" si="437"/>
        <v>480</v>
      </c>
      <c r="O946" s="81">
        <f t="shared" si="438"/>
        <v>4980</v>
      </c>
    </row>
    <row r="947" spans="1:15" s="2" customFormat="1" ht="24" hidden="1" customHeight="1" thickBot="1" x14ac:dyDescent="0.25">
      <c r="A947" s="535"/>
      <c r="B947" s="542"/>
      <c r="C947" s="540"/>
      <c r="D947" s="498" t="s">
        <v>37</v>
      </c>
      <c r="E947" s="541"/>
      <c r="F947" s="541"/>
      <c r="G947" s="541"/>
      <c r="H947" s="541"/>
      <c r="I947" s="86">
        <f>SUM(I943:I946)</f>
        <v>200</v>
      </c>
      <c r="J947" s="87" t="s">
        <v>43</v>
      </c>
      <c r="K947" s="87" t="s">
        <v>43</v>
      </c>
      <c r="L947" s="86" t="s">
        <v>43</v>
      </c>
      <c r="M947" s="87" t="s">
        <v>43</v>
      </c>
      <c r="N947" s="88" t="s">
        <v>50</v>
      </c>
      <c r="O947" s="89">
        <f>SUM(O943:O946)</f>
        <v>19920</v>
      </c>
    </row>
    <row r="948" spans="1:15" s="2" customFormat="1" ht="24" hidden="1" customHeight="1" thickBot="1" x14ac:dyDescent="0.25">
      <c r="A948" s="550"/>
      <c r="B948" s="551"/>
      <c r="C948" s="551"/>
      <c r="D948" s="551"/>
      <c r="E948" s="551"/>
      <c r="F948" s="551"/>
      <c r="G948" s="551"/>
      <c r="H948" s="551"/>
      <c r="I948" s="551"/>
      <c r="J948" s="551"/>
      <c r="K948" s="551"/>
      <c r="L948" s="551"/>
      <c r="M948" s="551"/>
      <c r="N948" s="551"/>
      <c r="O948" s="552"/>
    </row>
    <row r="949" spans="1:15" s="2" customFormat="1" ht="24" hidden="1" customHeight="1" x14ac:dyDescent="0.2">
      <c r="A949" s="530" t="s">
        <v>84</v>
      </c>
      <c r="B949" s="573">
        <v>6</v>
      </c>
      <c r="C949" s="570" t="s">
        <v>65</v>
      </c>
      <c r="D949" s="383" t="s">
        <v>5</v>
      </c>
      <c r="E949" s="224">
        <v>1</v>
      </c>
      <c r="F949" s="223" t="s">
        <v>8</v>
      </c>
      <c r="G949" s="223" t="s">
        <v>16</v>
      </c>
      <c r="H949" s="223" t="s">
        <v>23</v>
      </c>
      <c r="I949" s="224">
        <v>50</v>
      </c>
      <c r="J949" s="225">
        <f>AVERAGE(J907,J928)</f>
        <v>70</v>
      </c>
      <c r="K949" s="225">
        <f>J949*I949</f>
        <v>3500</v>
      </c>
      <c r="L949" s="224">
        <v>0</v>
      </c>
      <c r="M949" s="225"/>
      <c r="N949" s="225">
        <f>M949*L949</f>
        <v>0</v>
      </c>
      <c r="O949" s="226">
        <f>N949+K949</f>
        <v>3500</v>
      </c>
    </row>
    <row r="950" spans="1:15" s="2" customFormat="1" ht="24" hidden="1" customHeight="1" x14ac:dyDescent="0.2">
      <c r="A950" s="531"/>
      <c r="B950" s="574"/>
      <c r="C950" s="571"/>
      <c r="D950" s="325" t="s">
        <v>5</v>
      </c>
      <c r="E950" s="13">
        <v>1</v>
      </c>
      <c r="F950" s="12" t="s">
        <v>8</v>
      </c>
      <c r="G950" s="12" t="s">
        <v>16</v>
      </c>
      <c r="H950" s="12" t="s">
        <v>23</v>
      </c>
      <c r="I950" s="13">
        <v>50</v>
      </c>
      <c r="J950" s="14">
        <f t="shared" ref="J950:J952" si="439">AVERAGE(J908,J929)</f>
        <v>70</v>
      </c>
      <c r="K950" s="14">
        <f t="shared" ref="K950:K952" si="440">J950*I950</f>
        <v>3500</v>
      </c>
      <c r="L950" s="13">
        <v>0</v>
      </c>
      <c r="M950" s="14"/>
      <c r="N950" s="14">
        <f t="shared" ref="N950:N952" si="441">M950*L950</f>
        <v>0</v>
      </c>
      <c r="O950" s="53">
        <f t="shared" ref="O950:O952" si="442">N950+K950</f>
        <v>3500</v>
      </c>
    </row>
    <row r="951" spans="1:15" s="2" customFormat="1" ht="24" hidden="1" customHeight="1" x14ac:dyDescent="0.2">
      <c r="A951" s="531"/>
      <c r="B951" s="574"/>
      <c r="C951" s="571"/>
      <c r="D951" s="325" t="s">
        <v>5</v>
      </c>
      <c r="E951" s="13">
        <v>1</v>
      </c>
      <c r="F951" s="12" t="s">
        <v>8</v>
      </c>
      <c r="G951" s="12" t="s">
        <v>16</v>
      </c>
      <c r="H951" s="12" t="s">
        <v>23</v>
      </c>
      <c r="I951" s="13">
        <v>50</v>
      </c>
      <c r="J951" s="14">
        <f t="shared" si="439"/>
        <v>70</v>
      </c>
      <c r="K951" s="14">
        <f t="shared" si="440"/>
        <v>3500</v>
      </c>
      <c r="L951" s="13">
        <v>0</v>
      </c>
      <c r="M951" s="14"/>
      <c r="N951" s="14">
        <f t="shared" si="441"/>
        <v>0</v>
      </c>
      <c r="O951" s="53">
        <f t="shared" si="442"/>
        <v>3500</v>
      </c>
    </row>
    <row r="952" spans="1:15" s="2" customFormat="1" ht="24" hidden="1" customHeight="1" thickBot="1" x14ac:dyDescent="0.25">
      <c r="A952" s="531"/>
      <c r="B952" s="574"/>
      <c r="C952" s="571"/>
      <c r="D952" s="326" t="s">
        <v>5</v>
      </c>
      <c r="E952" s="266">
        <v>1</v>
      </c>
      <c r="F952" s="265" t="s">
        <v>8</v>
      </c>
      <c r="G952" s="265" t="s">
        <v>16</v>
      </c>
      <c r="H952" s="265" t="s">
        <v>23</v>
      </c>
      <c r="I952" s="266">
        <v>50</v>
      </c>
      <c r="J952" s="415">
        <f t="shared" si="439"/>
        <v>70</v>
      </c>
      <c r="K952" s="267">
        <f t="shared" si="440"/>
        <v>3500</v>
      </c>
      <c r="L952" s="266">
        <v>0</v>
      </c>
      <c r="M952" s="267"/>
      <c r="N952" s="267">
        <f t="shared" si="441"/>
        <v>0</v>
      </c>
      <c r="O952" s="268">
        <f t="shared" si="442"/>
        <v>3500</v>
      </c>
    </row>
    <row r="953" spans="1:15" s="2" customFormat="1" ht="24" hidden="1" customHeight="1" thickBot="1" x14ac:dyDescent="0.25">
      <c r="A953" s="531"/>
      <c r="B953" s="574"/>
      <c r="C953" s="571"/>
      <c r="D953" s="575" t="s">
        <v>21</v>
      </c>
      <c r="E953" s="576"/>
      <c r="F953" s="576"/>
      <c r="G953" s="576"/>
      <c r="H953" s="576"/>
      <c r="I953" s="275">
        <f>SUM(I949:I952)</f>
        <v>200</v>
      </c>
      <c r="J953" s="276" t="s">
        <v>43</v>
      </c>
      <c r="K953" s="276" t="s">
        <v>43</v>
      </c>
      <c r="L953" s="275" t="s">
        <v>43</v>
      </c>
      <c r="M953" s="276" t="s">
        <v>43</v>
      </c>
      <c r="N953" s="277" t="s">
        <v>50</v>
      </c>
      <c r="O953" s="278">
        <f>SUM(O949:O952)</f>
        <v>14000</v>
      </c>
    </row>
    <row r="954" spans="1:15" s="2" customFormat="1" ht="24" hidden="1" customHeight="1" x14ac:dyDescent="0.2">
      <c r="A954" s="531"/>
      <c r="B954" s="574"/>
      <c r="C954" s="571"/>
      <c r="D954" s="324" t="s">
        <v>5</v>
      </c>
      <c r="E954" s="274">
        <v>1</v>
      </c>
      <c r="F954" s="270" t="s">
        <v>8</v>
      </c>
      <c r="G954" s="270" t="s">
        <v>32</v>
      </c>
      <c r="H954" s="270" t="s">
        <v>23</v>
      </c>
      <c r="I954" s="274">
        <v>50</v>
      </c>
      <c r="J954" s="272">
        <f>AVERAGE(J912,J933)</f>
        <v>80</v>
      </c>
      <c r="K954" s="272">
        <f>J954*I954</f>
        <v>4000</v>
      </c>
      <c r="L954" s="274">
        <v>0</v>
      </c>
      <c r="M954" s="272"/>
      <c r="N954" s="272">
        <f>M954*L954</f>
        <v>0</v>
      </c>
      <c r="O954" s="273">
        <f>N954+K954</f>
        <v>4000</v>
      </c>
    </row>
    <row r="955" spans="1:15" s="2" customFormat="1" ht="24" hidden="1" customHeight="1" x14ac:dyDescent="0.2">
      <c r="A955" s="531"/>
      <c r="B955" s="574"/>
      <c r="C955" s="571"/>
      <c r="D955" s="325" t="s">
        <v>5</v>
      </c>
      <c r="E955" s="13">
        <v>1</v>
      </c>
      <c r="F955" s="12" t="s">
        <v>8</v>
      </c>
      <c r="G955" s="12" t="s">
        <v>32</v>
      </c>
      <c r="H955" s="12" t="s">
        <v>23</v>
      </c>
      <c r="I955" s="13">
        <v>50</v>
      </c>
      <c r="J955" s="272">
        <f t="shared" ref="J955:J957" si="443">AVERAGE(J913,J934)</f>
        <v>80</v>
      </c>
      <c r="K955" s="14">
        <f t="shared" ref="K955:K957" si="444">J955*I955</f>
        <v>4000</v>
      </c>
      <c r="L955" s="13">
        <v>0</v>
      </c>
      <c r="M955" s="14"/>
      <c r="N955" s="14">
        <f t="shared" ref="N955:N957" si="445">M955*L955</f>
        <v>0</v>
      </c>
      <c r="O955" s="53">
        <f t="shared" ref="O955:O957" si="446">N955+K955</f>
        <v>4000</v>
      </c>
    </row>
    <row r="956" spans="1:15" s="2" customFormat="1" ht="24" hidden="1" customHeight="1" x14ac:dyDescent="0.2">
      <c r="A956" s="531"/>
      <c r="B956" s="574"/>
      <c r="C956" s="571"/>
      <c r="D956" s="325" t="s">
        <v>5</v>
      </c>
      <c r="E956" s="13">
        <v>1</v>
      </c>
      <c r="F956" s="12" t="s">
        <v>8</v>
      </c>
      <c r="G956" s="12" t="s">
        <v>32</v>
      </c>
      <c r="H956" s="12" t="s">
        <v>23</v>
      </c>
      <c r="I956" s="13">
        <v>50</v>
      </c>
      <c r="J956" s="272">
        <f t="shared" si="443"/>
        <v>80</v>
      </c>
      <c r="K956" s="14">
        <f t="shared" si="444"/>
        <v>4000</v>
      </c>
      <c r="L956" s="13">
        <v>0</v>
      </c>
      <c r="M956" s="14"/>
      <c r="N956" s="14">
        <f t="shared" si="445"/>
        <v>0</v>
      </c>
      <c r="O956" s="53">
        <f t="shared" si="446"/>
        <v>4000</v>
      </c>
    </row>
    <row r="957" spans="1:15" s="2" customFormat="1" ht="24" hidden="1" customHeight="1" thickBot="1" x14ac:dyDescent="0.25">
      <c r="A957" s="531"/>
      <c r="B957" s="574"/>
      <c r="C957" s="571"/>
      <c r="D957" s="326" t="s">
        <v>5</v>
      </c>
      <c r="E957" s="266">
        <v>1</v>
      </c>
      <c r="F957" s="265" t="s">
        <v>8</v>
      </c>
      <c r="G957" s="265" t="s">
        <v>32</v>
      </c>
      <c r="H957" s="265" t="s">
        <v>23</v>
      </c>
      <c r="I957" s="266">
        <v>50</v>
      </c>
      <c r="J957" s="272">
        <f t="shared" si="443"/>
        <v>80</v>
      </c>
      <c r="K957" s="267">
        <f t="shared" si="444"/>
        <v>4000</v>
      </c>
      <c r="L957" s="266">
        <v>0</v>
      </c>
      <c r="M957" s="267"/>
      <c r="N957" s="267">
        <f t="shared" si="445"/>
        <v>0</v>
      </c>
      <c r="O957" s="268">
        <f t="shared" si="446"/>
        <v>4000</v>
      </c>
    </row>
    <row r="958" spans="1:15" s="2" customFormat="1" ht="24" hidden="1" customHeight="1" thickBot="1" x14ac:dyDescent="0.25">
      <c r="A958" s="531"/>
      <c r="B958" s="574"/>
      <c r="C958" s="572"/>
      <c r="D958" s="575" t="s">
        <v>37</v>
      </c>
      <c r="E958" s="576"/>
      <c r="F958" s="576"/>
      <c r="G958" s="576"/>
      <c r="H958" s="576"/>
      <c r="I958" s="275">
        <f>SUM(I954:I957)</f>
        <v>200</v>
      </c>
      <c r="J958" s="276" t="s">
        <v>43</v>
      </c>
      <c r="K958" s="276" t="s">
        <v>43</v>
      </c>
      <c r="L958" s="275" t="s">
        <v>43</v>
      </c>
      <c r="M958" s="276" t="s">
        <v>43</v>
      </c>
      <c r="N958" s="277" t="s">
        <v>50</v>
      </c>
      <c r="O958" s="278">
        <f>SUM(O954:O957)</f>
        <v>16000</v>
      </c>
    </row>
    <row r="959" spans="1:15" s="2" customFormat="1" ht="24" customHeight="1" x14ac:dyDescent="0.2">
      <c r="A959" s="531"/>
      <c r="B959" s="577">
        <v>5</v>
      </c>
      <c r="C959" s="505" t="s">
        <v>114</v>
      </c>
      <c r="D959" s="465" t="s">
        <v>5</v>
      </c>
      <c r="E959" s="440">
        <v>1</v>
      </c>
      <c r="F959" s="441" t="s">
        <v>8</v>
      </c>
      <c r="G959" s="441" t="s">
        <v>16</v>
      </c>
      <c r="H959" s="441" t="s">
        <v>23</v>
      </c>
      <c r="I959" s="440">
        <v>50</v>
      </c>
      <c r="J959" s="442">
        <f>AVERAGE(J917,J938)</f>
        <v>68.5</v>
      </c>
      <c r="K959" s="442">
        <f>J959*I959</f>
        <v>3425</v>
      </c>
      <c r="L959" s="440">
        <v>240</v>
      </c>
      <c r="M959" s="442">
        <f>AVERAGE(M917,M938)</f>
        <v>1.7</v>
      </c>
      <c r="N959" s="442">
        <f>M959*L959</f>
        <v>408</v>
      </c>
      <c r="O959" s="443">
        <f>N959+K959</f>
        <v>3833</v>
      </c>
    </row>
    <row r="960" spans="1:15" s="2" customFormat="1" ht="24" customHeight="1" x14ac:dyDescent="0.2">
      <c r="A960" s="531"/>
      <c r="B960" s="577"/>
      <c r="C960" s="506"/>
      <c r="D960" s="466" t="s">
        <v>5</v>
      </c>
      <c r="E960" s="445">
        <v>1</v>
      </c>
      <c r="F960" s="446" t="s">
        <v>8</v>
      </c>
      <c r="G960" s="446" t="s">
        <v>16</v>
      </c>
      <c r="H960" s="446" t="s">
        <v>23</v>
      </c>
      <c r="I960" s="445">
        <v>50</v>
      </c>
      <c r="J960" s="442">
        <f t="shared" ref="J960:J962" si="447">AVERAGE(J918,J939)</f>
        <v>68.5</v>
      </c>
      <c r="K960" s="447">
        <f t="shared" ref="K960:K962" si="448">J960*I960</f>
        <v>3425</v>
      </c>
      <c r="L960" s="445">
        <v>240</v>
      </c>
      <c r="M960" s="442">
        <f t="shared" ref="M960:M962" si="449">AVERAGE(M918,M939)</f>
        <v>1.7</v>
      </c>
      <c r="N960" s="447">
        <f t="shared" ref="N960:N962" si="450">M960*L960</f>
        <v>408</v>
      </c>
      <c r="O960" s="448">
        <f t="shared" ref="O960:O962" si="451">N960+K960</f>
        <v>3833</v>
      </c>
    </row>
    <row r="961" spans="1:15" s="2" customFormat="1" ht="24" customHeight="1" x14ac:dyDescent="0.2">
      <c r="A961" s="531"/>
      <c r="B961" s="577"/>
      <c r="C961" s="506"/>
      <c r="D961" s="466" t="s">
        <v>5</v>
      </c>
      <c r="E961" s="445">
        <v>1</v>
      </c>
      <c r="F961" s="446" t="s">
        <v>8</v>
      </c>
      <c r="G961" s="446" t="s">
        <v>16</v>
      </c>
      <c r="H961" s="446" t="s">
        <v>23</v>
      </c>
      <c r="I961" s="445">
        <v>50</v>
      </c>
      <c r="J961" s="442">
        <f t="shared" si="447"/>
        <v>68.5</v>
      </c>
      <c r="K961" s="447">
        <f t="shared" si="448"/>
        <v>3425</v>
      </c>
      <c r="L961" s="445">
        <v>240</v>
      </c>
      <c r="M961" s="442">
        <f t="shared" si="449"/>
        <v>1.7</v>
      </c>
      <c r="N961" s="447">
        <f t="shared" si="450"/>
        <v>408</v>
      </c>
      <c r="O961" s="448">
        <f t="shared" si="451"/>
        <v>3833</v>
      </c>
    </row>
    <row r="962" spans="1:15" s="2" customFormat="1" ht="24" customHeight="1" thickBot="1" x14ac:dyDescent="0.25">
      <c r="A962" s="531"/>
      <c r="B962" s="577"/>
      <c r="C962" s="506"/>
      <c r="D962" s="467" t="s">
        <v>5</v>
      </c>
      <c r="E962" s="450">
        <v>1</v>
      </c>
      <c r="F962" s="451" t="s">
        <v>8</v>
      </c>
      <c r="G962" s="451" t="s">
        <v>16</v>
      </c>
      <c r="H962" s="451" t="s">
        <v>23</v>
      </c>
      <c r="I962" s="450">
        <v>50</v>
      </c>
      <c r="J962" s="442">
        <f t="shared" si="447"/>
        <v>68.5</v>
      </c>
      <c r="K962" s="452">
        <f t="shared" si="448"/>
        <v>3425</v>
      </c>
      <c r="L962" s="450">
        <v>240</v>
      </c>
      <c r="M962" s="442">
        <f t="shared" si="449"/>
        <v>1.7</v>
      </c>
      <c r="N962" s="452">
        <f t="shared" si="450"/>
        <v>408</v>
      </c>
      <c r="O962" s="453">
        <f t="shared" si="451"/>
        <v>3833</v>
      </c>
    </row>
    <row r="963" spans="1:15" s="2" customFormat="1" ht="24" customHeight="1" thickBot="1" x14ac:dyDescent="0.25">
      <c r="A963" s="531"/>
      <c r="B963" s="577"/>
      <c r="C963" s="506"/>
      <c r="D963" s="508" t="s">
        <v>21</v>
      </c>
      <c r="E963" s="509"/>
      <c r="F963" s="509"/>
      <c r="G963" s="509"/>
      <c r="H963" s="509"/>
      <c r="I963" s="454">
        <f>SUM(I959:I962)</f>
        <v>200</v>
      </c>
      <c r="J963" s="455" t="s">
        <v>43</v>
      </c>
      <c r="K963" s="455" t="s">
        <v>43</v>
      </c>
      <c r="L963" s="454" t="s">
        <v>43</v>
      </c>
      <c r="M963" s="455" t="s">
        <v>43</v>
      </c>
      <c r="N963" s="456" t="s">
        <v>50</v>
      </c>
      <c r="O963" s="457">
        <f>SUM(O959:O962)</f>
        <v>15332</v>
      </c>
    </row>
    <row r="964" spans="1:15" s="2" customFormat="1" ht="24" customHeight="1" x14ac:dyDescent="0.2">
      <c r="A964" s="531"/>
      <c r="B964" s="577"/>
      <c r="C964" s="506"/>
      <c r="D964" s="465" t="s">
        <v>5</v>
      </c>
      <c r="E964" s="440">
        <v>1</v>
      </c>
      <c r="F964" s="441" t="s">
        <v>8</v>
      </c>
      <c r="G964" s="441" t="s">
        <v>32</v>
      </c>
      <c r="H964" s="441" t="s">
        <v>23</v>
      </c>
      <c r="I964" s="440">
        <v>50</v>
      </c>
      <c r="J964" s="442">
        <f>AVERAGE(J922,J943)</f>
        <v>80</v>
      </c>
      <c r="K964" s="442">
        <f>J964*I964</f>
        <v>4000</v>
      </c>
      <c r="L964" s="440">
        <v>240</v>
      </c>
      <c r="M964" s="442">
        <f>AVERAGE(M922,M943)</f>
        <v>1.7</v>
      </c>
      <c r="N964" s="442">
        <f>M964*L964</f>
        <v>408</v>
      </c>
      <c r="O964" s="443">
        <f>N964+K964</f>
        <v>4408</v>
      </c>
    </row>
    <row r="965" spans="1:15" s="2" customFormat="1" ht="24" customHeight="1" x14ac:dyDescent="0.2">
      <c r="A965" s="531"/>
      <c r="B965" s="577"/>
      <c r="C965" s="506"/>
      <c r="D965" s="466" t="s">
        <v>5</v>
      </c>
      <c r="E965" s="445">
        <v>1</v>
      </c>
      <c r="F965" s="446" t="s">
        <v>8</v>
      </c>
      <c r="G965" s="446" t="s">
        <v>32</v>
      </c>
      <c r="H965" s="446" t="s">
        <v>23</v>
      </c>
      <c r="I965" s="445">
        <v>50</v>
      </c>
      <c r="J965" s="442">
        <f t="shared" ref="J965:J967" si="452">AVERAGE(J923,J944)</f>
        <v>80</v>
      </c>
      <c r="K965" s="447">
        <f t="shared" ref="K965:K967" si="453">J965*I965</f>
        <v>4000</v>
      </c>
      <c r="L965" s="445">
        <v>240</v>
      </c>
      <c r="M965" s="442">
        <f t="shared" ref="M965:M967" si="454">AVERAGE(M923,M944)</f>
        <v>1.7</v>
      </c>
      <c r="N965" s="447">
        <f t="shared" ref="N965:N967" si="455">M965*L965</f>
        <v>408</v>
      </c>
      <c r="O965" s="448">
        <f t="shared" ref="O965:O967" si="456">N965+K965</f>
        <v>4408</v>
      </c>
    </row>
    <row r="966" spans="1:15" s="2" customFormat="1" ht="24" customHeight="1" x14ac:dyDescent="0.2">
      <c r="A966" s="531"/>
      <c r="B966" s="577"/>
      <c r="C966" s="506"/>
      <c r="D966" s="466" t="s">
        <v>5</v>
      </c>
      <c r="E966" s="445">
        <v>1</v>
      </c>
      <c r="F966" s="446" t="s">
        <v>8</v>
      </c>
      <c r="G966" s="446" t="s">
        <v>32</v>
      </c>
      <c r="H966" s="446" t="s">
        <v>23</v>
      </c>
      <c r="I966" s="445">
        <v>50</v>
      </c>
      <c r="J966" s="442">
        <f t="shared" si="452"/>
        <v>80</v>
      </c>
      <c r="K966" s="447">
        <f t="shared" si="453"/>
        <v>4000</v>
      </c>
      <c r="L966" s="445">
        <v>240</v>
      </c>
      <c r="M966" s="442">
        <f t="shared" si="454"/>
        <v>1.7</v>
      </c>
      <c r="N966" s="447">
        <f t="shared" si="455"/>
        <v>408</v>
      </c>
      <c r="O966" s="448">
        <f t="shared" si="456"/>
        <v>4408</v>
      </c>
    </row>
    <row r="967" spans="1:15" s="2" customFormat="1" ht="24" customHeight="1" thickBot="1" x14ac:dyDescent="0.25">
      <c r="A967" s="531"/>
      <c r="B967" s="577"/>
      <c r="C967" s="506"/>
      <c r="D967" s="467" t="s">
        <v>5</v>
      </c>
      <c r="E967" s="450">
        <v>1</v>
      </c>
      <c r="F967" s="451" t="s">
        <v>8</v>
      </c>
      <c r="G967" s="451" t="s">
        <v>32</v>
      </c>
      <c r="H967" s="451" t="s">
        <v>23</v>
      </c>
      <c r="I967" s="450">
        <v>50</v>
      </c>
      <c r="J967" s="442">
        <f t="shared" si="452"/>
        <v>80</v>
      </c>
      <c r="K967" s="452">
        <f t="shared" si="453"/>
        <v>4000</v>
      </c>
      <c r="L967" s="450">
        <v>240</v>
      </c>
      <c r="M967" s="442">
        <f t="shared" si="454"/>
        <v>1.7</v>
      </c>
      <c r="N967" s="452">
        <f t="shared" si="455"/>
        <v>408</v>
      </c>
      <c r="O967" s="453">
        <f t="shared" si="456"/>
        <v>4408</v>
      </c>
    </row>
    <row r="968" spans="1:15" s="2" customFormat="1" ht="24" customHeight="1" thickBot="1" x14ac:dyDescent="0.25">
      <c r="A968" s="532"/>
      <c r="B968" s="578"/>
      <c r="C968" s="507"/>
      <c r="D968" s="508" t="s">
        <v>37</v>
      </c>
      <c r="E968" s="509"/>
      <c r="F968" s="509"/>
      <c r="G968" s="509"/>
      <c r="H968" s="509"/>
      <c r="I968" s="454">
        <f>SUM(I964:I967)</f>
        <v>200</v>
      </c>
      <c r="J968" s="455" t="s">
        <v>43</v>
      </c>
      <c r="K968" s="455" t="s">
        <v>43</v>
      </c>
      <c r="L968" s="454" t="s">
        <v>43</v>
      </c>
      <c r="M968" s="455" t="s">
        <v>43</v>
      </c>
      <c r="N968" s="456" t="s">
        <v>50</v>
      </c>
      <c r="O968" s="457">
        <f>SUM(O964:O967)</f>
        <v>17632</v>
      </c>
    </row>
    <row r="969" spans="1:15" s="2" customFormat="1" ht="24" customHeight="1" thickBot="1" x14ac:dyDescent="0.25">
      <c r="A969" s="625" t="s">
        <v>120</v>
      </c>
      <c r="B969" s="626"/>
      <c r="C969" s="626"/>
      <c r="D969" s="626"/>
      <c r="E969" s="626"/>
      <c r="F969" s="626"/>
      <c r="G969" s="626"/>
      <c r="H969" s="626"/>
      <c r="I969" s="626"/>
      <c r="J969" s="626"/>
      <c r="K969" s="626"/>
      <c r="L969" s="626"/>
      <c r="M969" s="626"/>
      <c r="N969" s="626"/>
      <c r="O969" s="494">
        <f>SUM(O963,O968)</f>
        <v>32964</v>
      </c>
    </row>
    <row r="970" spans="1:15" ht="24" hidden="1" customHeight="1" x14ac:dyDescent="0.2">
      <c r="A970" s="526" t="s">
        <v>75</v>
      </c>
      <c r="B970" s="500">
        <v>7</v>
      </c>
      <c r="C970" s="502" t="s">
        <v>67</v>
      </c>
      <c r="D970" s="178" t="s">
        <v>5</v>
      </c>
      <c r="E970" s="71">
        <v>1</v>
      </c>
      <c r="F970" s="70" t="s">
        <v>9</v>
      </c>
      <c r="G970" s="173" t="s">
        <v>20</v>
      </c>
      <c r="H970" s="173">
        <v>4</v>
      </c>
      <c r="I970" s="71">
        <v>60</v>
      </c>
      <c r="J970" s="72">
        <v>62</v>
      </c>
      <c r="K970" s="72">
        <f>J970*I970</f>
        <v>3720</v>
      </c>
      <c r="L970" s="71">
        <v>0</v>
      </c>
      <c r="M970" s="72"/>
      <c r="N970" s="72">
        <f>M970*L970</f>
        <v>0</v>
      </c>
      <c r="O970" s="73">
        <f>N970+K970</f>
        <v>3720</v>
      </c>
    </row>
    <row r="971" spans="1:15" ht="24" hidden="1" customHeight="1" x14ac:dyDescent="0.2">
      <c r="A971" s="527"/>
      <c r="B971" s="501"/>
      <c r="C971" s="503"/>
      <c r="D971" s="179" t="s">
        <v>5</v>
      </c>
      <c r="E971" s="9">
        <v>1</v>
      </c>
      <c r="F971" s="8" t="s">
        <v>10</v>
      </c>
      <c r="G971" s="161" t="s">
        <v>20</v>
      </c>
      <c r="H971" s="161">
        <v>4</v>
      </c>
      <c r="I971" s="9">
        <v>60</v>
      </c>
      <c r="J971" s="10">
        <v>62</v>
      </c>
      <c r="K971" s="10">
        <f t="shared" ref="K971:K974" si="457">J971*I971</f>
        <v>3720</v>
      </c>
      <c r="L971" s="9">
        <v>0</v>
      </c>
      <c r="M971" s="10"/>
      <c r="N971" s="10">
        <f t="shared" ref="N971:N974" si="458">M971*L971</f>
        <v>0</v>
      </c>
      <c r="O971" s="50">
        <f t="shared" ref="O971:O974" si="459">N971+K971</f>
        <v>3720</v>
      </c>
    </row>
    <row r="972" spans="1:15" ht="24" hidden="1" customHeight="1" x14ac:dyDescent="0.2">
      <c r="A972" s="527"/>
      <c r="B972" s="501"/>
      <c r="C972" s="503"/>
      <c r="D972" s="179" t="s">
        <v>5</v>
      </c>
      <c r="E972" s="9">
        <v>1</v>
      </c>
      <c r="F972" s="17" t="s">
        <v>8</v>
      </c>
      <c r="G972" s="161" t="s">
        <v>20</v>
      </c>
      <c r="H972" s="161">
        <v>4</v>
      </c>
      <c r="I972" s="9">
        <v>60</v>
      </c>
      <c r="J972" s="10">
        <v>62</v>
      </c>
      <c r="K972" s="10">
        <f t="shared" si="457"/>
        <v>3720</v>
      </c>
      <c r="L972" s="9">
        <v>0</v>
      </c>
      <c r="M972" s="10"/>
      <c r="N972" s="10">
        <f t="shared" si="458"/>
        <v>0</v>
      </c>
      <c r="O972" s="50">
        <f t="shared" si="459"/>
        <v>3720</v>
      </c>
    </row>
    <row r="973" spans="1:15" ht="24" hidden="1" customHeight="1" x14ac:dyDescent="0.2">
      <c r="A973" s="527"/>
      <c r="B973" s="501"/>
      <c r="C973" s="503"/>
      <c r="D973" s="179" t="s">
        <v>5</v>
      </c>
      <c r="E973" s="9">
        <v>1</v>
      </c>
      <c r="F973" s="8" t="s">
        <v>11</v>
      </c>
      <c r="G973" s="161" t="s">
        <v>20</v>
      </c>
      <c r="H973" s="161">
        <v>4</v>
      </c>
      <c r="I973" s="9">
        <v>60</v>
      </c>
      <c r="J973" s="10">
        <v>62</v>
      </c>
      <c r="K973" s="10">
        <f t="shared" si="457"/>
        <v>3720</v>
      </c>
      <c r="L973" s="9">
        <v>0</v>
      </c>
      <c r="M973" s="10"/>
      <c r="N973" s="10">
        <f t="shared" si="458"/>
        <v>0</v>
      </c>
      <c r="O973" s="50">
        <f t="shared" si="459"/>
        <v>3720</v>
      </c>
    </row>
    <row r="974" spans="1:15" ht="24" hidden="1" customHeight="1" thickBot="1" x14ac:dyDescent="0.25">
      <c r="A974" s="527"/>
      <c r="B974" s="501"/>
      <c r="C974" s="503"/>
      <c r="D974" s="180" t="s">
        <v>5</v>
      </c>
      <c r="E974" s="100">
        <v>1</v>
      </c>
      <c r="F974" s="166" t="s">
        <v>12</v>
      </c>
      <c r="G974" s="172" t="s">
        <v>20</v>
      </c>
      <c r="H974" s="172">
        <v>4</v>
      </c>
      <c r="I974" s="100">
        <v>60</v>
      </c>
      <c r="J974" s="99">
        <v>62</v>
      </c>
      <c r="K974" s="99">
        <f t="shared" si="457"/>
        <v>3720</v>
      </c>
      <c r="L974" s="100">
        <v>0</v>
      </c>
      <c r="M974" s="99"/>
      <c r="N974" s="99">
        <f t="shared" si="458"/>
        <v>0</v>
      </c>
      <c r="O974" s="101">
        <f t="shared" si="459"/>
        <v>3720</v>
      </c>
    </row>
    <row r="975" spans="1:15" ht="24" hidden="1" customHeight="1" thickBot="1" x14ac:dyDescent="0.25">
      <c r="A975" s="527"/>
      <c r="B975" s="501"/>
      <c r="C975" s="504"/>
      <c r="D975" s="497" t="s">
        <v>38</v>
      </c>
      <c r="E975" s="499"/>
      <c r="F975" s="499"/>
      <c r="G975" s="499"/>
      <c r="H975" s="499"/>
      <c r="I975" s="108">
        <f>SUM(I970:I974)</f>
        <v>300</v>
      </c>
      <c r="J975" s="107" t="s">
        <v>43</v>
      </c>
      <c r="K975" s="107" t="s">
        <v>43</v>
      </c>
      <c r="L975" s="108" t="s">
        <v>43</v>
      </c>
      <c r="M975" s="107" t="s">
        <v>43</v>
      </c>
      <c r="N975" s="109" t="s">
        <v>50</v>
      </c>
      <c r="O975" s="110">
        <f>SUM(O970:O974)</f>
        <v>18600</v>
      </c>
    </row>
    <row r="976" spans="1:15" s="2" customFormat="1" ht="24" hidden="1" customHeight="1" x14ac:dyDescent="0.2">
      <c r="A976" s="527"/>
      <c r="B976" s="501">
        <v>7</v>
      </c>
      <c r="C976" s="502" t="s">
        <v>68</v>
      </c>
      <c r="D976" s="181" t="s">
        <v>5</v>
      </c>
      <c r="E976" s="59">
        <v>1</v>
      </c>
      <c r="F976" s="58" t="s">
        <v>9</v>
      </c>
      <c r="G976" s="165" t="s">
        <v>20</v>
      </c>
      <c r="H976" s="165">
        <v>4</v>
      </c>
      <c r="I976" s="59">
        <v>60</v>
      </c>
      <c r="J976" s="60">
        <v>60</v>
      </c>
      <c r="K976" s="60">
        <f>J976*I976</f>
        <v>3600</v>
      </c>
      <c r="L976" s="59">
        <v>200</v>
      </c>
      <c r="M976" s="60">
        <v>1.4</v>
      </c>
      <c r="N976" s="60">
        <f>M976*L976</f>
        <v>280</v>
      </c>
      <c r="O976" s="61">
        <f>N976+K976</f>
        <v>3880</v>
      </c>
    </row>
    <row r="977" spans="1:15" s="2" customFormat="1" ht="24" hidden="1" customHeight="1" x14ac:dyDescent="0.2">
      <c r="A977" s="527"/>
      <c r="B977" s="501"/>
      <c r="C977" s="503"/>
      <c r="D977" s="179" t="s">
        <v>5</v>
      </c>
      <c r="E977" s="9">
        <v>1</v>
      </c>
      <c r="F977" s="8" t="s">
        <v>10</v>
      </c>
      <c r="G977" s="161" t="s">
        <v>20</v>
      </c>
      <c r="H977" s="161">
        <v>4</v>
      </c>
      <c r="I977" s="9">
        <v>60</v>
      </c>
      <c r="J977" s="10">
        <v>60</v>
      </c>
      <c r="K977" s="10">
        <f t="shared" ref="K977:K980" si="460">J977*I977</f>
        <v>3600</v>
      </c>
      <c r="L977" s="9">
        <v>200</v>
      </c>
      <c r="M977" s="10">
        <v>1.4</v>
      </c>
      <c r="N977" s="10">
        <f t="shared" ref="N977:N980" si="461">M977*L977</f>
        <v>280</v>
      </c>
      <c r="O977" s="50">
        <f t="shared" ref="O977:O980" si="462">N977+K977</f>
        <v>3880</v>
      </c>
    </row>
    <row r="978" spans="1:15" s="2" customFormat="1" ht="24" hidden="1" customHeight="1" x14ac:dyDescent="0.2">
      <c r="A978" s="527"/>
      <c r="B978" s="501"/>
      <c r="C978" s="503"/>
      <c r="D978" s="179" t="s">
        <v>5</v>
      </c>
      <c r="E978" s="9">
        <v>1</v>
      </c>
      <c r="F978" s="17" t="s">
        <v>8</v>
      </c>
      <c r="G978" s="161" t="s">
        <v>20</v>
      </c>
      <c r="H978" s="161">
        <v>4</v>
      </c>
      <c r="I978" s="9">
        <v>60</v>
      </c>
      <c r="J978" s="10">
        <v>60</v>
      </c>
      <c r="K978" s="10">
        <f t="shared" si="460"/>
        <v>3600</v>
      </c>
      <c r="L978" s="9">
        <v>200</v>
      </c>
      <c r="M978" s="10">
        <v>1.4</v>
      </c>
      <c r="N978" s="10">
        <f t="shared" si="461"/>
        <v>280</v>
      </c>
      <c r="O978" s="50">
        <f t="shared" si="462"/>
        <v>3880</v>
      </c>
    </row>
    <row r="979" spans="1:15" s="2" customFormat="1" ht="24" hidden="1" customHeight="1" x14ac:dyDescent="0.2">
      <c r="A979" s="527"/>
      <c r="B979" s="501"/>
      <c r="C979" s="503"/>
      <c r="D979" s="179" t="s">
        <v>5</v>
      </c>
      <c r="E979" s="9">
        <v>1</v>
      </c>
      <c r="F979" s="8" t="s">
        <v>11</v>
      </c>
      <c r="G979" s="161" t="s">
        <v>20</v>
      </c>
      <c r="H979" s="161">
        <v>4</v>
      </c>
      <c r="I979" s="9">
        <v>60</v>
      </c>
      <c r="J979" s="10">
        <v>60</v>
      </c>
      <c r="K979" s="10">
        <f t="shared" si="460"/>
        <v>3600</v>
      </c>
      <c r="L979" s="9">
        <v>200</v>
      </c>
      <c r="M979" s="10">
        <v>1.4</v>
      </c>
      <c r="N979" s="10">
        <f t="shared" si="461"/>
        <v>280</v>
      </c>
      <c r="O979" s="50">
        <f t="shared" si="462"/>
        <v>3880</v>
      </c>
    </row>
    <row r="980" spans="1:15" s="2" customFormat="1" ht="24" hidden="1" customHeight="1" thickBot="1" x14ac:dyDescent="0.25">
      <c r="A980" s="527"/>
      <c r="B980" s="501"/>
      <c r="C980" s="503"/>
      <c r="D980" s="180" t="s">
        <v>5</v>
      </c>
      <c r="E980" s="100">
        <v>1</v>
      </c>
      <c r="F980" s="166" t="s">
        <v>12</v>
      </c>
      <c r="G980" s="172" t="s">
        <v>20</v>
      </c>
      <c r="H980" s="172">
        <v>4</v>
      </c>
      <c r="I980" s="100">
        <v>60</v>
      </c>
      <c r="J980" s="99">
        <v>60</v>
      </c>
      <c r="K980" s="99">
        <f t="shared" si="460"/>
        <v>3600</v>
      </c>
      <c r="L980" s="100">
        <v>200</v>
      </c>
      <c r="M980" s="99">
        <v>1.4</v>
      </c>
      <c r="N980" s="99">
        <f t="shared" si="461"/>
        <v>280</v>
      </c>
      <c r="O980" s="101">
        <f t="shared" si="462"/>
        <v>3880</v>
      </c>
    </row>
    <row r="981" spans="1:15" s="2" customFormat="1" ht="24" hidden="1" customHeight="1" thickBot="1" x14ac:dyDescent="0.25">
      <c r="A981" s="528"/>
      <c r="B981" s="544"/>
      <c r="C981" s="504"/>
      <c r="D981" s="497" t="s">
        <v>38</v>
      </c>
      <c r="E981" s="499"/>
      <c r="F981" s="499"/>
      <c r="G981" s="499"/>
      <c r="H981" s="499"/>
      <c r="I981" s="108">
        <f>SUM(I976:I980)</f>
        <v>300</v>
      </c>
      <c r="J981" s="107" t="s">
        <v>43</v>
      </c>
      <c r="K981" s="107" t="s">
        <v>43</v>
      </c>
      <c r="L981" s="108" t="s">
        <v>43</v>
      </c>
      <c r="M981" s="107" t="s">
        <v>43</v>
      </c>
      <c r="N981" s="109" t="s">
        <v>50</v>
      </c>
      <c r="O981" s="110">
        <f>SUM(O976:O980)</f>
        <v>19400</v>
      </c>
    </row>
    <row r="982" spans="1:15" s="2" customFormat="1" ht="24" hidden="1" customHeight="1" thickBot="1" x14ac:dyDescent="0.25">
      <c r="A982" s="622"/>
      <c r="B982" s="623"/>
      <c r="C982" s="623"/>
      <c r="D982" s="623"/>
      <c r="E982" s="623"/>
      <c r="F982" s="623"/>
      <c r="G982" s="623"/>
      <c r="H982" s="623"/>
      <c r="I982" s="623"/>
      <c r="J982" s="623"/>
      <c r="K982" s="623"/>
      <c r="L982" s="623"/>
      <c r="M982" s="623"/>
      <c r="N982" s="623"/>
      <c r="O982" s="624"/>
    </row>
    <row r="983" spans="1:15" s="2" customFormat="1" ht="24" hidden="1" customHeight="1" x14ac:dyDescent="0.2">
      <c r="A983" s="533" t="s">
        <v>83</v>
      </c>
      <c r="B983" s="536">
        <v>7</v>
      </c>
      <c r="C983" s="538" t="s">
        <v>67</v>
      </c>
      <c r="D983" s="145" t="s">
        <v>5</v>
      </c>
      <c r="E983" s="63">
        <v>1</v>
      </c>
      <c r="F983" s="62" t="s">
        <v>9</v>
      </c>
      <c r="G983" s="144" t="s">
        <v>20</v>
      </c>
      <c r="H983" s="144">
        <v>4</v>
      </c>
      <c r="I983" s="63">
        <v>60</v>
      </c>
      <c r="J983" s="64">
        <v>65</v>
      </c>
      <c r="K983" s="64">
        <f>J983*I983</f>
        <v>3900</v>
      </c>
      <c r="L983" s="63">
        <v>0</v>
      </c>
      <c r="M983" s="64"/>
      <c r="N983" s="64">
        <f>M983*L983</f>
        <v>0</v>
      </c>
      <c r="O983" s="65">
        <f>N983+K983</f>
        <v>3900</v>
      </c>
    </row>
    <row r="984" spans="1:15" s="2" customFormat="1" ht="24" hidden="1" customHeight="1" x14ac:dyDescent="0.2">
      <c r="A984" s="534"/>
      <c r="B984" s="537"/>
      <c r="C984" s="539"/>
      <c r="D984" s="146" t="s">
        <v>5</v>
      </c>
      <c r="E984" s="32">
        <v>1</v>
      </c>
      <c r="F984" s="31" t="s">
        <v>10</v>
      </c>
      <c r="G984" s="35" t="s">
        <v>20</v>
      </c>
      <c r="H984" s="35">
        <v>4</v>
      </c>
      <c r="I984" s="32">
        <v>60</v>
      </c>
      <c r="J984" s="33">
        <v>65</v>
      </c>
      <c r="K984" s="33">
        <f t="shared" ref="K984:K987" si="463">J984*I984</f>
        <v>3900</v>
      </c>
      <c r="L984" s="32">
        <v>0</v>
      </c>
      <c r="M984" s="33"/>
      <c r="N984" s="33">
        <f t="shared" ref="N984:N987" si="464">M984*L984</f>
        <v>0</v>
      </c>
      <c r="O984" s="52">
        <f t="shared" ref="O984:O987" si="465">N984+K984</f>
        <v>3900</v>
      </c>
    </row>
    <row r="985" spans="1:15" s="2" customFormat="1" ht="24" hidden="1" customHeight="1" x14ac:dyDescent="0.2">
      <c r="A985" s="534"/>
      <c r="B985" s="537"/>
      <c r="C985" s="539"/>
      <c r="D985" s="146" t="s">
        <v>5</v>
      </c>
      <c r="E985" s="32">
        <v>1</v>
      </c>
      <c r="F985" s="36" t="s">
        <v>8</v>
      </c>
      <c r="G985" s="35" t="s">
        <v>20</v>
      </c>
      <c r="H985" s="35">
        <v>4</v>
      </c>
      <c r="I985" s="32">
        <v>60</v>
      </c>
      <c r="J985" s="33">
        <v>65</v>
      </c>
      <c r="K985" s="33">
        <f t="shared" si="463"/>
        <v>3900</v>
      </c>
      <c r="L985" s="32">
        <v>0</v>
      </c>
      <c r="M985" s="33"/>
      <c r="N985" s="33">
        <f t="shared" si="464"/>
        <v>0</v>
      </c>
      <c r="O985" s="52">
        <f t="shared" si="465"/>
        <v>3900</v>
      </c>
    </row>
    <row r="986" spans="1:15" s="2" customFormat="1" ht="24" hidden="1" customHeight="1" x14ac:dyDescent="0.2">
      <c r="A986" s="534"/>
      <c r="B986" s="537"/>
      <c r="C986" s="539"/>
      <c r="D986" s="146" t="s">
        <v>5</v>
      </c>
      <c r="E986" s="32">
        <v>1</v>
      </c>
      <c r="F986" s="31" t="s">
        <v>11</v>
      </c>
      <c r="G986" s="35" t="s">
        <v>20</v>
      </c>
      <c r="H986" s="35">
        <v>4</v>
      </c>
      <c r="I986" s="32">
        <v>60</v>
      </c>
      <c r="J986" s="33">
        <v>65</v>
      </c>
      <c r="K986" s="33">
        <f t="shared" si="463"/>
        <v>3900</v>
      </c>
      <c r="L986" s="32">
        <v>0</v>
      </c>
      <c r="M986" s="33"/>
      <c r="N986" s="33">
        <f t="shared" si="464"/>
        <v>0</v>
      </c>
      <c r="O986" s="52">
        <f t="shared" si="465"/>
        <v>3900</v>
      </c>
    </row>
    <row r="987" spans="1:15" s="2" customFormat="1" ht="24" hidden="1" customHeight="1" thickBot="1" x14ac:dyDescent="0.25">
      <c r="A987" s="534"/>
      <c r="B987" s="537"/>
      <c r="C987" s="539"/>
      <c r="D987" s="147" t="s">
        <v>5</v>
      </c>
      <c r="E987" s="79">
        <v>1</v>
      </c>
      <c r="F987" s="78" t="s">
        <v>12</v>
      </c>
      <c r="G987" s="139" t="s">
        <v>20</v>
      </c>
      <c r="H987" s="139">
        <v>4</v>
      </c>
      <c r="I987" s="79">
        <v>60</v>
      </c>
      <c r="J987" s="80">
        <v>65</v>
      </c>
      <c r="K987" s="80">
        <f t="shared" si="463"/>
        <v>3900</v>
      </c>
      <c r="L987" s="79">
        <v>0</v>
      </c>
      <c r="M987" s="80"/>
      <c r="N987" s="80">
        <f t="shared" si="464"/>
        <v>0</v>
      </c>
      <c r="O987" s="81">
        <f t="shared" si="465"/>
        <v>3900</v>
      </c>
    </row>
    <row r="988" spans="1:15" s="2" customFormat="1" ht="24" hidden="1" customHeight="1" thickBot="1" x14ac:dyDescent="0.25">
      <c r="A988" s="534"/>
      <c r="B988" s="537"/>
      <c r="C988" s="540"/>
      <c r="D988" s="498" t="s">
        <v>38</v>
      </c>
      <c r="E988" s="541"/>
      <c r="F988" s="541"/>
      <c r="G988" s="541"/>
      <c r="H988" s="541"/>
      <c r="I988" s="86">
        <f>SUM(I983:I987)</f>
        <v>300</v>
      </c>
      <c r="J988" s="87" t="s">
        <v>43</v>
      </c>
      <c r="K988" s="87" t="s">
        <v>43</v>
      </c>
      <c r="L988" s="86" t="s">
        <v>43</v>
      </c>
      <c r="M988" s="87" t="s">
        <v>43</v>
      </c>
      <c r="N988" s="88" t="s">
        <v>50</v>
      </c>
      <c r="O988" s="89">
        <f>SUM(O983:O987)</f>
        <v>19500</v>
      </c>
    </row>
    <row r="989" spans="1:15" s="2" customFormat="1" ht="24" hidden="1" customHeight="1" x14ac:dyDescent="0.2">
      <c r="A989" s="534"/>
      <c r="B989" s="537">
        <v>7</v>
      </c>
      <c r="C989" s="538" t="s">
        <v>68</v>
      </c>
      <c r="D989" s="148" t="s">
        <v>5</v>
      </c>
      <c r="E989" s="83">
        <v>1</v>
      </c>
      <c r="F989" s="82" t="s">
        <v>9</v>
      </c>
      <c r="G989" s="140" t="s">
        <v>20</v>
      </c>
      <c r="H989" s="140">
        <v>4</v>
      </c>
      <c r="I989" s="83">
        <v>60</v>
      </c>
      <c r="J989" s="84">
        <v>70</v>
      </c>
      <c r="K989" s="84">
        <f>J989*I989</f>
        <v>4200</v>
      </c>
      <c r="L989" s="83">
        <v>200</v>
      </c>
      <c r="M989" s="84">
        <v>2</v>
      </c>
      <c r="N989" s="84">
        <f>M989*L989</f>
        <v>400</v>
      </c>
      <c r="O989" s="85">
        <f>N989+K989</f>
        <v>4600</v>
      </c>
    </row>
    <row r="990" spans="1:15" s="2" customFormat="1" ht="24" hidden="1" customHeight="1" x14ac:dyDescent="0.2">
      <c r="A990" s="534"/>
      <c r="B990" s="537"/>
      <c r="C990" s="539"/>
      <c r="D990" s="146" t="s">
        <v>5</v>
      </c>
      <c r="E990" s="32">
        <v>1</v>
      </c>
      <c r="F990" s="31" t="s">
        <v>10</v>
      </c>
      <c r="G990" s="35" t="s">
        <v>20</v>
      </c>
      <c r="H990" s="35">
        <v>4</v>
      </c>
      <c r="I990" s="32">
        <v>60</v>
      </c>
      <c r="J990" s="33">
        <v>70</v>
      </c>
      <c r="K990" s="33">
        <f t="shared" ref="K990:K993" si="466">J990*I990</f>
        <v>4200</v>
      </c>
      <c r="L990" s="32">
        <v>200</v>
      </c>
      <c r="M990" s="33">
        <v>2</v>
      </c>
      <c r="N990" s="33">
        <f t="shared" ref="N990:N993" si="467">M990*L990</f>
        <v>400</v>
      </c>
      <c r="O990" s="52">
        <f t="shared" ref="O990:O993" si="468">N990+K990</f>
        <v>4600</v>
      </c>
    </row>
    <row r="991" spans="1:15" s="2" customFormat="1" ht="24" hidden="1" customHeight="1" x14ac:dyDescent="0.2">
      <c r="A991" s="534"/>
      <c r="B991" s="537"/>
      <c r="C991" s="539"/>
      <c r="D991" s="146" t="s">
        <v>5</v>
      </c>
      <c r="E991" s="32">
        <v>1</v>
      </c>
      <c r="F991" s="36" t="s">
        <v>8</v>
      </c>
      <c r="G991" s="35" t="s">
        <v>20</v>
      </c>
      <c r="H991" s="35">
        <v>4</v>
      </c>
      <c r="I991" s="32">
        <v>60</v>
      </c>
      <c r="J991" s="33">
        <v>70</v>
      </c>
      <c r="K991" s="33">
        <f t="shared" si="466"/>
        <v>4200</v>
      </c>
      <c r="L991" s="32">
        <v>200</v>
      </c>
      <c r="M991" s="33">
        <v>2</v>
      </c>
      <c r="N991" s="33">
        <f t="shared" si="467"/>
        <v>400</v>
      </c>
      <c r="O991" s="52">
        <f t="shared" si="468"/>
        <v>4600</v>
      </c>
    </row>
    <row r="992" spans="1:15" s="2" customFormat="1" ht="24" hidden="1" customHeight="1" x14ac:dyDescent="0.2">
      <c r="A992" s="534"/>
      <c r="B992" s="537"/>
      <c r="C992" s="539"/>
      <c r="D992" s="146" t="s">
        <v>5</v>
      </c>
      <c r="E992" s="32">
        <v>1</v>
      </c>
      <c r="F992" s="31" t="s">
        <v>11</v>
      </c>
      <c r="G992" s="35" t="s">
        <v>20</v>
      </c>
      <c r="H992" s="35">
        <v>4</v>
      </c>
      <c r="I992" s="32">
        <v>60</v>
      </c>
      <c r="J992" s="33">
        <v>70</v>
      </c>
      <c r="K992" s="33">
        <f t="shared" si="466"/>
        <v>4200</v>
      </c>
      <c r="L992" s="32">
        <v>200</v>
      </c>
      <c r="M992" s="33">
        <v>2</v>
      </c>
      <c r="N992" s="33">
        <f t="shared" si="467"/>
        <v>400</v>
      </c>
      <c r="O992" s="52">
        <f t="shared" si="468"/>
        <v>4600</v>
      </c>
    </row>
    <row r="993" spans="1:15" s="2" customFormat="1" ht="24" hidden="1" customHeight="1" thickBot="1" x14ac:dyDescent="0.25">
      <c r="A993" s="534"/>
      <c r="B993" s="537"/>
      <c r="C993" s="539"/>
      <c r="D993" s="147" t="s">
        <v>5</v>
      </c>
      <c r="E993" s="79">
        <v>1</v>
      </c>
      <c r="F993" s="78" t="s">
        <v>12</v>
      </c>
      <c r="G993" s="139" t="s">
        <v>20</v>
      </c>
      <c r="H993" s="139">
        <v>4</v>
      </c>
      <c r="I993" s="79">
        <v>60</v>
      </c>
      <c r="J993" s="80">
        <v>70</v>
      </c>
      <c r="K993" s="80">
        <f t="shared" si="466"/>
        <v>4200</v>
      </c>
      <c r="L993" s="79">
        <v>200</v>
      </c>
      <c r="M993" s="80">
        <v>2</v>
      </c>
      <c r="N993" s="80">
        <f t="shared" si="467"/>
        <v>400</v>
      </c>
      <c r="O993" s="81">
        <f t="shared" si="468"/>
        <v>4600</v>
      </c>
    </row>
    <row r="994" spans="1:15" s="2" customFormat="1" ht="24" hidden="1" customHeight="1" thickBot="1" x14ac:dyDescent="0.25">
      <c r="A994" s="535"/>
      <c r="B994" s="542"/>
      <c r="C994" s="540"/>
      <c r="D994" s="498" t="s">
        <v>38</v>
      </c>
      <c r="E994" s="541"/>
      <c r="F994" s="541"/>
      <c r="G994" s="541"/>
      <c r="H994" s="541"/>
      <c r="I994" s="86">
        <f>SUM(I989:I993)</f>
        <v>300</v>
      </c>
      <c r="J994" s="87" t="s">
        <v>43</v>
      </c>
      <c r="K994" s="87" t="s">
        <v>43</v>
      </c>
      <c r="L994" s="86" t="s">
        <v>43</v>
      </c>
      <c r="M994" s="87" t="s">
        <v>43</v>
      </c>
      <c r="N994" s="88" t="s">
        <v>50</v>
      </c>
      <c r="O994" s="89">
        <f>SUM(O989:O993)</f>
        <v>23000</v>
      </c>
    </row>
    <row r="995" spans="1:15" s="2" customFormat="1" ht="24" hidden="1" customHeight="1" thickBot="1" x14ac:dyDescent="0.25">
      <c r="A995" s="550"/>
      <c r="B995" s="551"/>
      <c r="C995" s="551"/>
      <c r="D995" s="551"/>
      <c r="E995" s="551"/>
      <c r="F995" s="551"/>
      <c r="G995" s="551"/>
      <c r="H995" s="551"/>
      <c r="I995" s="551"/>
      <c r="J995" s="551"/>
      <c r="K995" s="551"/>
      <c r="L995" s="551"/>
      <c r="M995" s="551"/>
      <c r="N995" s="551"/>
      <c r="O995" s="552"/>
    </row>
    <row r="996" spans="1:15" s="2" customFormat="1" ht="24" hidden="1" customHeight="1" x14ac:dyDescent="0.2">
      <c r="A996" s="530" t="s">
        <v>84</v>
      </c>
      <c r="B996" s="573">
        <v>7</v>
      </c>
      <c r="C996" s="570" t="s">
        <v>67</v>
      </c>
      <c r="D996" s="383" t="s">
        <v>5</v>
      </c>
      <c r="E996" s="224">
        <v>1</v>
      </c>
      <c r="F996" s="223" t="s">
        <v>9</v>
      </c>
      <c r="G996" s="310" t="s">
        <v>20</v>
      </c>
      <c r="H996" s="310">
        <v>4</v>
      </c>
      <c r="I996" s="224">
        <v>60</v>
      </c>
      <c r="J996" s="225">
        <f>AVERAGE(J970,J983)</f>
        <v>63.5</v>
      </c>
      <c r="K996" s="225">
        <f>J996*I996</f>
        <v>3810</v>
      </c>
      <c r="L996" s="224">
        <v>0</v>
      </c>
      <c r="M996" s="225"/>
      <c r="N996" s="225">
        <f>M996*L996</f>
        <v>0</v>
      </c>
      <c r="O996" s="226">
        <f>N996+K996</f>
        <v>3810</v>
      </c>
    </row>
    <row r="997" spans="1:15" s="2" customFormat="1" ht="24" hidden="1" customHeight="1" x14ac:dyDescent="0.2">
      <c r="A997" s="531"/>
      <c r="B997" s="574"/>
      <c r="C997" s="571"/>
      <c r="D997" s="325" t="s">
        <v>5</v>
      </c>
      <c r="E997" s="13">
        <v>1</v>
      </c>
      <c r="F997" s="12" t="s">
        <v>10</v>
      </c>
      <c r="G997" s="158" t="s">
        <v>20</v>
      </c>
      <c r="H997" s="158">
        <v>4</v>
      </c>
      <c r="I997" s="13">
        <v>60</v>
      </c>
      <c r="J997" s="14">
        <f t="shared" ref="J997:J1000" si="469">AVERAGE(J971,J984)</f>
        <v>63.5</v>
      </c>
      <c r="K997" s="14">
        <f t="shared" ref="K997:K1000" si="470">J997*I997</f>
        <v>3810</v>
      </c>
      <c r="L997" s="13">
        <v>0</v>
      </c>
      <c r="M997" s="14"/>
      <c r="N997" s="14">
        <f t="shared" ref="N997:N1000" si="471">M997*L997</f>
        <v>0</v>
      </c>
      <c r="O997" s="53">
        <f t="shared" ref="O997:O1000" si="472">N997+K997</f>
        <v>3810</v>
      </c>
    </row>
    <row r="998" spans="1:15" s="2" customFormat="1" ht="24" hidden="1" customHeight="1" x14ac:dyDescent="0.2">
      <c r="A998" s="531"/>
      <c r="B998" s="574"/>
      <c r="C998" s="571"/>
      <c r="D998" s="325" t="s">
        <v>5</v>
      </c>
      <c r="E998" s="13">
        <v>1</v>
      </c>
      <c r="F998" s="16" t="s">
        <v>8</v>
      </c>
      <c r="G998" s="158" t="s">
        <v>20</v>
      </c>
      <c r="H998" s="158">
        <v>4</v>
      </c>
      <c r="I998" s="13">
        <v>60</v>
      </c>
      <c r="J998" s="14">
        <f t="shared" si="469"/>
        <v>63.5</v>
      </c>
      <c r="K998" s="14">
        <f t="shared" si="470"/>
        <v>3810</v>
      </c>
      <c r="L998" s="13">
        <v>0</v>
      </c>
      <c r="M998" s="14"/>
      <c r="N998" s="14">
        <f t="shared" si="471"/>
        <v>0</v>
      </c>
      <c r="O998" s="53">
        <f t="shared" si="472"/>
        <v>3810</v>
      </c>
    </row>
    <row r="999" spans="1:15" s="2" customFormat="1" ht="24" hidden="1" customHeight="1" x14ac:dyDescent="0.2">
      <c r="A999" s="531"/>
      <c r="B999" s="574"/>
      <c r="C999" s="571"/>
      <c r="D999" s="325" t="s">
        <v>5</v>
      </c>
      <c r="E999" s="13">
        <v>1</v>
      </c>
      <c r="F999" s="12" t="s">
        <v>11</v>
      </c>
      <c r="G999" s="158" t="s">
        <v>20</v>
      </c>
      <c r="H999" s="158">
        <v>4</v>
      </c>
      <c r="I999" s="13">
        <v>60</v>
      </c>
      <c r="J999" s="14">
        <f t="shared" si="469"/>
        <v>63.5</v>
      </c>
      <c r="K999" s="14">
        <f t="shared" si="470"/>
        <v>3810</v>
      </c>
      <c r="L999" s="13">
        <v>0</v>
      </c>
      <c r="M999" s="14"/>
      <c r="N999" s="14">
        <f t="shared" si="471"/>
        <v>0</v>
      </c>
      <c r="O999" s="53">
        <f t="shared" si="472"/>
        <v>3810</v>
      </c>
    </row>
    <row r="1000" spans="1:15" s="2" customFormat="1" ht="24" hidden="1" customHeight="1" thickBot="1" x14ac:dyDescent="0.25">
      <c r="A1000" s="531"/>
      <c r="B1000" s="574"/>
      <c r="C1000" s="571"/>
      <c r="D1000" s="326" t="s">
        <v>5</v>
      </c>
      <c r="E1000" s="266">
        <v>1</v>
      </c>
      <c r="F1000" s="265" t="s">
        <v>12</v>
      </c>
      <c r="G1000" s="311" t="s">
        <v>20</v>
      </c>
      <c r="H1000" s="311">
        <v>4</v>
      </c>
      <c r="I1000" s="266">
        <v>60</v>
      </c>
      <c r="J1000" s="415">
        <f t="shared" si="469"/>
        <v>63.5</v>
      </c>
      <c r="K1000" s="267">
        <f t="shared" si="470"/>
        <v>3810</v>
      </c>
      <c r="L1000" s="266">
        <v>0</v>
      </c>
      <c r="M1000" s="267"/>
      <c r="N1000" s="267">
        <f t="shared" si="471"/>
        <v>0</v>
      </c>
      <c r="O1000" s="268">
        <f t="shared" si="472"/>
        <v>3810</v>
      </c>
    </row>
    <row r="1001" spans="1:15" s="2" customFormat="1" ht="24" hidden="1" customHeight="1" thickBot="1" x14ac:dyDescent="0.25">
      <c r="A1001" s="531"/>
      <c r="B1001" s="574"/>
      <c r="C1001" s="572"/>
      <c r="D1001" s="575" t="s">
        <v>38</v>
      </c>
      <c r="E1001" s="576"/>
      <c r="F1001" s="576"/>
      <c r="G1001" s="576"/>
      <c r="H1001" s="576"/>
      <c r="I1001" s="275">
        <f>SUM(I996:I1000)</f>
        <v>300</v>
      </c>
      <c r="J1001" s="276" t="s">
        <v>43</v>
      </c>
      <c r="K1001" s="276" t="s">
        <v>43</v>
      </c>
      <c r="L1001" s="275" t="s">
        <v>43</v>
      </c>
      <c r="M1001" s="276" t="s">
        <v>43</v>
      </c>
      <c r="N1001" s="277" t="s">
        <v>50</v>
      </c>
      <c r="O1001" s="278">
        <f>SUM(O996:O1000)</f>
        <v>19050</v>
      </c>
    </row>
    <row r="1002" spans="1:15" s="2" customFormat="1" ht="24" customHeight="1" x14ac:dyDescent="0.2">
      <c r="A1002" s="531"/>
      <c r="B1002" s="577">
        <v>6</v>
      </c>
      <c r="C1002" s="505" t="s">
        <v>117</v>
      </c>
      <c r="D1002" s="465" t="s">
        <v>5</v>
      </c>
      <c r="E1002" s="440">
        <v>1</v>
      </c>
      <c r="F1002" s="441" t="s">
        <v>9</v>
      </c>
      <c r="G1002" s="485" t="s">
        <v>20</v>
      </c>
      <c r="H1002" s="485">
        <v>4</v>
      </c>
      <c r="I1002" s="440">
        <v>60</v>
      </c>
      <c r="J1002" s="442">
        <f>AVERAGE(J976,J989)</f>
        <v>65</v>
      </c>
      <c r="K1002" s="442">
        <f>J1002*I1002</f>
        <v>3900</v>
      </c>
      <c r="L1002" s="440">
        <v>200</v>
      </c>
      <c r="M1002" s="442">
        <f>AVERAGE(M976,M989)</f>
        <v>1.7</v>
      </c>
      <c r="N1002" s="442">
        <f>M1002*L1002</f>
        <v>340</v>
      </c>
      <c r="O1002" s="443">
        <f>N1002+K1002</f>
        <v>4240</v>
      </c>
    </row>
    <row r="1003" spans="1:15" s="2" customFormat="1" ht="24" customHeight="1" x14ac:dyDescent="0.2">
      <c r="A1003" s="531"/>
      <c r="B1003" s="577"/>
      <c r="C1003" s="506"/>
      <c r="D1003" s="466" t="s">
        <v>5</v>
      </c>
      <c r="E1003" s="445">
        <v>1</v>
      </c>
      <c r="F1003" s="446" t="s">
        <v>10</v>
      </c>
      <c r="G1003" s="487" t="s">
        <v>20</v>
      </c>
      <c r="H1003" s="487">
        <v>4</v>
      </c>
      <c r="I1003" s="445">
        <v>60</v>
      </c>
      <c r="J1003" s="442">
        <f t="shared" ref="J1003:J1006" si="473">AVERAGE(J977,J990)</f>
        <v>65</v>
      </c>
      <c r="K1003" s="447">
        <f t="shared" ref="K1003:K1006" si="474">J1003*I1003</f>
        <v>3900</v>
      </c>
      <c r="L1003" s="445">
        <v>200</v>
      </c>
      <c r="M1003" s="442">
        <f t="shared" ref="M1003:M1006" si="475">AVERAGE(M977,M990)</f>
        <v>1.7</v>
      </c>
      <c r="N1003" s="447">
        <f t="shared" ref="N1003:N1006" si="476">M1003*L1003</f>
        <v>340</v>
      </c>
      <c r="O1003" s="448">
        <f t="shared" ref="O1003:O1006" si="477">N1003+K1003</f>
        <v>4240</v>
      </c>
    </row>
    <row r="1004" spans="1:15" s="2" customFormat="1" ht="24" customHeight="1" x14ac:dyDescent="0.2">
      <c r="A1004" s="531"/>
      <c r="B1004" s="577"/>
      <c r="C1004" s="506"/>
      <c r="D1004" s="466" t="s">
        <v>5</v>
      </c>
      <c r="E1004" s="445">
        <v>1</v>
      </c>
      <c r="F1004" s="490" t="s">
        <v>8</v>
      </c>
      <c r="G1004" s="487" t="s">
        <v>20</v>
      </c>
      <c r="H1004" s="487">
        <v>4</v>
      </c>
      <c r="I1004" s="445">
        <v>60</v>
      </c>
      <c r="J1004" s="442">
        <f t="shared" si="473"/>
        <v>65</v>
      </c>
      <c r="K1004" s="447">
        <f t="shared" si="474"/>
        <v>3900</v>
      </c>
      <c r="L1004" s="445">
        <v>200</v>
      </c>
      <c r="M1004" s="442">
        <f t="shared" si="475"/>
        <v>1.7</v>
      </c>
      <c r="N1004" s="447">
        <f t="shared" si="476"/>
        <v>340</v>
      </c>
      <c r="O1004" s="448">
        <f t="shared" si="477"/>
        <v>4240</v>
      </c>
    </row>
    <row r="1005" spans="1:15" s="2" customFormat="1" ht="24" customHeight="1" x14ac:dyDescent="0.2">
      <c r="A1005" s="531"/>
      <c r="B1005" s="577"/>
      <c r="C1005" s="506"/>
      <c r="D1005" s="466" t="s">
        <v>5</v>
      </c>
      <c r="E1005" s="445">
        <v>1</v>
      </c>
      <c r="F1005" s="446" t="s">
        <v>11</v>
      </c>
      <c r="G1005" s="487" t="s">
        <v>20</v>
      </c>
      <c r="H1005" s="487">
        <v>4</v>
      </c>
      <c r="I1005" s="445">
        <v>60</v>
      </c>
      <c r="J1005" s="442">
        <f t="shared" si="473"/>
        <v>65</v>
      </c>
      <c r="K1005" s="447">
        <f t="shared" si="474"/>
        <v>3900</v>
      </c>
      <c r="L1005" s="445">
        <v>200</v>
      </c>
      <c r="M1005" s="442">
        <f t="shared" si="475"/>
        <v>1.7</v>
      </c>
      <c r="N1005" s="447">
        <f t="shared" si="476"/>
        <v>340</v>
      </c>
      <c r="O1005" s="448">
        <f t="shared" si="477"/>
        <v>4240</v>
      </c>
    </row>
    <row r="1006" spans="1:15" s="2" customFormat="1" ht="24" customHeight="1" thickBot="1" x14ac:dyDescent="0.25">
      <c r="A1006" s="531"/>
      <c r="B1006" s="577"/>
      <c r="C1006" s="506"/>
      <c r="D1006" s="467" t="s">
        <v>5</v>
      </c>
      <c r="E1006" s="450">
        <v>1</v>
      </c>
      <c r="F1006" s="451" t="s">
        <v>12</v>
      </c>
      <c r="G1006" s="489" t="s">
        <v>20</v>
      </c>
      <c r="H1006" s="489">
        <v>4</v>
      </c>
      <c r="I1006" s="450">
        <v>60</v>
      </c>
      <c r="J1006" s="442">
        <f t="shared" si="473"/>
        <v>65</v>
      </c>
      <c r="K1006" s="452">
        <f t="shared" si="474"/>
        <v>3900</v>
      </c>
      <c r="L1006" s="450">
        <v>200</v>
      </c>
      <c r="M1006" s="442">
        <f t="shared" si="475"/>
        <v>1.7</v>
      </c>
      <c r="N1006" s="452">
        <f t="shared" si="476"/>
        <v>340</v>
      </c>
      <c r="O1006" s="453">
        <f t="shared" si="477"/>
        <v>4240</v>
      </c>
    </row>
    <row r="1007" spans="1:15" s="2" customFormat="1" ht="24" customHeight="1" thickBot="1" x14ac:dyDescent="0.25">
      <c r="A1007" s="532"/>
      <c r="B1007" s="578"/>
      <c r="C1007" s="507"/>
      <c r="D1007" s="508" t="s">
        <v>38</v>
      </c>
      <c r="E1007" s="509"/>
      <c r="F1007" s="509"/>
      <c r="G1007" s="509"/>
      <c r="H1007" s="509"/>
      <c r="I1007" s="454">
        <f>SUM(I1002:I1006)</f>
        <v>300</v>
      </c>
      <c r="J1007" s="455" t="s">
        <v>43</v>
      </c>
      <c r="K1007" s="455" t="s">
        <v>43</v>
      </c>
      <c r="L1007" s="454" t="s">
        <v>43</v>
      </c>
      <c r="M1007" s="455" t="s">
        <v>43</v>
      </c>
      <c r="N1007" s="456" t="s">
        <v>50</v>
      </c>
      <c r="O1007" s="457">
        <f>SUM(O1002:O1006)</f>
        <v>21200</v>
      </c>
    </row>
    <row r="1008" spans="1:15" s="2" customFormat="1" ht="24" customHeight="1" thickBot="1" x14ac:dyDescent="0.25">
      <c r="A1008" s="625" t="s">
        <v>120</v>
      </c>
      <c r="B1008" s="626"/>
      <c r="C1008" s="626"/>
      <c r="D1008" s="626"/>
      <c r="E1008" s="626"/>
      <c r="F1008" s="626"/>
      <c r="G1008" s="626"/>
      <c r="H1008" s="626"/>
      <c r="I1008" s="626"/>
      <c r="J1008" s="626"/>
      <c r="K1008" s="626"/>
      <c r="L1008" s="626"/>
      <c r="M1008" s="626"/>
      <c r="N1008" s="626"/>
      <c r="O1008" s="494">
        <f>SUM(O1007)</f>
        <v>21200</v>
      </c>
    </row>
    <row r="1009" spans="1:15" ht="24" hidden="1" customHeight="1" x14ac:dyDescent="0.2">
      <c r="A1009" s="526" t="s">
        <v>75</v>
      </c>
      <c r="B1009" s="500">
        <v>8</v>
      </c>
      <c r="C1009" s="502" t="s">
        <v>69</v>
      </c>
      <c r="D1009" s="178" t="s">
        <v>5</v>
      </c>
      <c r="E1009" s="71">
        <v>1</v>
      </c>
      <c r="F1009" s="182" t="s">
        <v>8</v>
      </c>
      <c r="G1009" s="173" t="s">
        <v>19</v>
      </c>
      <c r="H1009" s="173">
        <v>3</v>
      </c>
      <c r="I1009" s="71">
        <v>30</v>
      </c>
      <c r="J1009" s="72">
        <v>63</v>
      </c>
      <c r="K1009" s="72">
        <f>J1009*I1009</f>
        <v>1890</v>
      </c>
      <c r="L1009" s="71">
        <v>0</v>
      </c>
      <c r="M1009" s="72"/>
      <c r="N1009" s="72">
        <f>M1009*L1009</f>
        <v>0</v>
      </c>
      <c r="O1009" s="73">
        <f>N1009+K1009</f>
        <v>1890</v>
      </c>
    </row>
    <row r="1010" spans="1:15" ht="24" hidden="1" customHeight="1" x14ac:dyDescent="0.2">
      <c r="A1010" s="527"/>
      <c r="B1010" s="501"/>
      <c r="C1010" s="503"/>
      <c r="D1010" s="179" t="s">
        <v>5</v>
      </c>
      <c r="E1010" s="9">
        <v>1</v>
      </c>
      <c r="F1010" s="17" t="s">
        <v>8</v>
      </c>
      <c r="G1010" s="161" t="s">
        <v>19</v>
      </c>
      <c r="H1010" s="161">
        <v>3</v>
      </c>
      <c r="I1010" s="9">
        <v>30</v>
      </c>
      <c r="J1010" s="10">
        <v>63</v>
      </c>
      <c r="K1010" s="10">
        <f t="shared" ref="K1010:K1014" si="478">J1010*I1010</f>
        <v>1890</v>
      </c>
      <c r="L1010" s="9">
        <v>0</v>
      </c>
      <c r="M1010" s="10"/>
      <c r="N1010" s="10">
        <f t="shared" ref="N1010:N1014" si="479">M1010*L1010</f>
        <v>0</v>
      </c>
      <c r="O1010" s="50">
        <f t="shared" ref="O1010:O1014" si="480">N1010+K1010</f>
        <v>1890</v>
      </c>
    </row>
    <row r="1011" spans="1:15" ht="24" hidden="1" customHeight="1" x14ac:dyDescent="0.2">
      <c r="A1011" s="527"/>
      <c r="B1011" s="501"/>
      <c r="C1011" s="503"/>
      <c r="D1011" s="179" t="s">
        <v>5</v>
      </c>
      <c r="E1011" s="9">
        <v>1</v>
      </c>
      <c r="F1011" s="17" t="s">
        <v>8</v>
      </c>
      <c r="G1011" s="161" t="s">
        <v>19</v>
      </c>
      <c r="H1011" s="161">
        <v>3</v>
      </c>
      <c r="I1011" s="9">
        <v>30</v>
      </c>
      <c r="J1011" s="10">
        <v>63</v>
      </c>
      <c r="K1011" s="10">
        <f t="shared" si="478"/>
        <v>1890</v>
      </c>
      <c r="L1011" s="9">
        <v>0</v>
      </c>
      <c r="M1011" s="10"/>
      <c r="N1011" s="10">
        <f t="shared" si="479"/>
        <v>0</v>
      </c>
      <c r="O1011" s="50">
        <f t="shared" si="480"/>
        <v>1890</v>
      </c>
    </row>
    <row r="1012" spans="1:15" ht="24" hidden="1" customHeight="1" x14ac:dyDescent="0.2">
      <c r="A1012" s="527"/>
      <c r="B1012" s="501"/>
      <c r="C1012" s="503"/>
      <c r="D1012" s="179" t="s">
        <v>5</v>
      </c>
      <c r="E1012" s="9">
        <v>1</v>
      </c>
      <c r="F1012" s="17" t="s">
        <v>8</v>
      </c>
      <c r="G1012" s="161" t="s">
        <v>19</v>
      </c>
      <c r="H1012" s="161">
        <v>3</v>
      </c>
      <c r="I1012" s="9">
        <v>30</v>
      </c>
      <c r="J1012" s="10">
        <v>63</v>
      </c>
      <c r="K1012" s="10">
        <f t="shared" si="478"/>
        <v>1890</v>
      </c>
      <c r="L1012" s="9">
        <v>0</v>
      </c>
      <c r="M1012" s="10"/>
      <c r="N1012" s="10">
        <f t="shared" si="479"/>
        <v>0</v>
      </c>
      <c r="O1012" s="50">
        <f t="shared" si="480"/>
        <v>1890</v>
      </c>
    </row>
    <row r="1013" spans="1:15" ht="24" hidden="1" customHeight="1" x14ac:dyDescent="0.2">
      <c r="A1013" s="527"/>
      <c r="B1013" s="501"/>
      <c r="C1013" s="503"/>
      <c r="D1013" s="179" t="s">
        <v>5</v>
      </c>
      <c r="E1013" s="9">
        <v>1</v>
      </c>
      <c r="F1013" s="17" t="s">
        <v>8</v>
      </c>
      <c r="G1013" s="161" t="s">
        <v>19</v>
      </c>
      <c r="H1013" s="161">
        <v>3</v>
      </c>
      <c r="I1013" s="9">
        <v>30</v>
      </c>
      <c r="J1013" s="10">
        <v>63</v>
      </c>
      <c r="K1013" s="10">
        <f t="shared" si="478"/>
        <v>1890</v>
      </c>
      <c r="L1013" s="9">
        <v>0</v>
      </c>
      <c r="M1013" s="10"/>
      <c r="N1013" s="10">
        <f t="shared" si="479"/>
        <v>0</v>
      </c>
      <c r="O1013" s="50">
        <f t="shared" si="480"/>
        <v>1890</v>
      </c>
    </row>
    <row r="1014" spans="1:15" ht="24" hidden="1" customHeight="1" thickBot="1" x14ac:dyDescent="0.25">
      <c r="A1014" s="527"/>
      <c r="B1014" s="501"/>
      <c r="C1014" s="503"/>
      <c r="D1014" s="180" t="s">
        <v>5</v>
      </c>
      <c r="E1014" s="100">
        <v>1</v>
      </c>
      <c r="F1014" s="183" t="s">
        <v>8</v>
      </c>
      <c r="G1014" s="172" t="s">
        <v>19</v>
      </c>
      <c r="H1014" s="172">
        <v>3</v>
      </c>
      <c r="I1014" s="100">
        <v>30</v>
      </c>
      <c r="J1014" s="99">
        <v>63</v>
      </c>
      <c r="K1014" s="99">
        <f t="shared" si="478"/>
        <v>1890</v>
      </c>
      <c r="L1014" s="100">
        <v>0</v>
      </c>
      <c r="M1014" s="99"/>
      <c r="N1014" s="99">
        <f t="shared" si="479"/>
        <v>0</v>
      </c>
      <c r="O1014" s="101">
        <f t="shared" si="480"/>
        <v>1890</v>
      </c>
    </row>
    <row r="1015" spans="1:15" ht="24" hidden="1" customHeight="1" thickBot="1" x14ac:dyDescent="0.25">
      <c r="A1015" s="527"/>
      <c r="B1015" s="501"/>
      <c r="C1015" s="503"/>
      <c r="D1015" s="497" t="s">
        <v>40</v>
      </c>
      <c r="E1015" s="499"/>
      <c r="F1015" s="499"/>
      <c r="G1015" s="499"/>
      <c r="H1015" s="499"/>
      <c r="I1015" s="108">
        <f>SUM(I1009:I1014)</f>
        <v>180</v>
      </c>
      <c r="J1015" s="107" t="s">
        <v>43</v>
      </c>
      <c r="K1015" s="107" t="s">
        <v>43</v>
      </c>
      <c r="L1015" s="108" t="s">
        <v>43</v>
      </c>
      <c r="M1015" s="107" t="s">
        <v>43</v>
      </c>
      <c r="N1015" s="109" t="s">
        <v>50</v>
      </c>
      <c r="O1015" s="110">
        <f>SUM(O1009:O1014)</f>
        <v>11340</v>
      </c>
    </row>
    <row r="1016" spans="1:15" ht="24" hidden="1" customHeight="1" thickBot="1" x14ac:dyDescent="0.25">
      <c r="A1016" s="527"/>
      <c r="B1016" s="501"/>
      <c r="C1016" s="503"/>
      <c r="D1016" s="190" t="s">
        <v>5</v>
      </c>
      <c r="E1016" s="186">
        <v>1</v>
      </c>
      <c r="F1016" s="187" t="s">
        <v>8</v>
      </c>
      <c r="G1016" s="185" t="s">
        <v>18</v>
      </c>
      <c r="H1016" s="185">
        <v>3</v>
      </c>
      <c r="I1016" s="186">
        <v>100</v>
      </c>
      <c r="J1016" s="188">
        <v>85</v>
      </c>
      <c r="K1016" s="188">
        <f>J1016*I1016</f>
        <v>8500</v>
      </c>
      <c r="L1016" s="186">
        <v>0</v>
      </c>
      <c r="M1016" s="188"/>
      <c r="N1016" s="188">
        <f>M1016*L1016</f>
        <v>0</v>
      </c>
      <c r="O1016" s="189">
        <f>N1016+K1016</f>
        <v>8500</v>
      </c>
    </row>
    <row r="1017" spans="1:15" ht="24" hidden="1" customHeight="1" thickBot="1" x14ac:dyDescent="0.25">
      <c r="A1017" s="527"/>
      <c r="B1017" s="501"/>
      <c r="C1017" s="504"/>
      <c r="D1017" s="497" t="s">
        <v>34</v>
      </c>
      <c r="E1017" s="499"/>
      <c r="F1017" s="499"/>
      <c r="G1017" s="499"/>
      <c r="H1017" s="499"/>
      <c r="I1017" s="108">
        <f>SUM(I1016)</f>
        <v>100</v>
      </c>
      <c r="J1017" s="107" t="s">
        <v>43</v>
      </c>
      <c r="K1017" s="107" t="s">
        <v>43</v>
      </c>
      <c r="L1017" s="108" t="s">
        <v>43</v>
      </c>
      <c r="M1017" s="107" t="s">
        <v>43</v>
      </c>
      <c r="N1017" s="109" t="s">
        <v>50</v>
      </c>
      <c r="O1017" s="110">
        <f>SUM(O1016)</f>
        <v>8500</v>
      </c>
    </row>
    <row r="1018" spans="1:15" s="2" customFormat="1" ht="24" hidden="1" customHeight="1" x14ac:dyDescent="0.2">
      <c r="A1018" s="527"/>
      <c r="B1018" s="501">
        <v>8</v>
      </c>
      <c r="C1018" s="502" t="s">
        <v>70</v>
      </c>
      <c r="D1018" s="181" t="s">
        <v>5</v>
      </c>
      <c r="E1018" s="59">
        <v>1</v>
      </c>
      <c r="F1018" s="184" t="s">
        <v>8</v>
      </c>
      <c r="G1018" s="165" t="s">
        <v>19</v>
      </c>
      <c r="H1018" s="165">
        <v>3</v>
      </c>
      <c r="I1018" s="59">
        <v>30</v>
      </c>
      <c r="J1018" s="60">
        <v>60</v>
      </c>
      <c r="K1018" s="60">
        <f>J1018*I1018</f>
        <v>1800</v>
      </c>
      <c r="L1018" s="59">
        <v>200</v>
      </c>
      <c r="M1018" s="60">
        <v>0.8</v>
      </c>
      <c r="N1018" s="60">
        <f>M1018*L1018</f>
        <v>160</v>
      </c>
      <c r="O1018" s="61">
        <f>N1018+K1018</f>
        <v>1960</v>
      </c>
    </row>
    <row r="1019" spans="1:15" s="2" customFormat="1" ht="24" hidden="1" customHeight="1" x14ac:dyDescent="0.2">
      <c r="A1019" s="527"/>
      <c r="B1019" s="501"/>
      <c r="C1019" s="503"/>
      <c r="D1019" s="179" t="s">
        <v>5</v>
      </c>
      <c r="E1019" s="9">
        <v>1</v>
      </c>
      <c r="F1019" s="17" t="s">
        <v>8</v>
      </c>
      <c r="G1019" s="161" t="s">
        <v>19</v>
      </c>
      <c r="H1019" s="161">
        <v>3</v>
      </c>
      <c r="I1019" s="9">
        <v>30</v>
      </c>
      <c r="J1019" s="10">
        <v>60</v>
      </c>
      <c r="K1019" s="10">
        <f t="shared" ref="K1019:K1023" si="481">J1019*I1019</f>
        <v>1800</v>
      </c>
      <c r="L1019" s="9">
        <v>200</v>
      </c>
      <c r="M1019" s="10">
        <v>0.8</v>
      </c>
      <c r="N1019" s="10">
        <f t="shared" ref="N1019:N1023" si="482">M1019*L1019</f>
        <v>160</v>
      </c>
      <c r="O1019" s="50">
        <f t="shared" ref="O1019:O1023" si="483">N1019+K1019</f>
        <v>1960</v>
      </c>
    </row>
    <row r="1020" spans="1:15" s="2" customFormat="1" ht="24" hidden="1" customHeight="1" x14ac:dyDescent="0.2">
      <c r="A1020" s="527"/>
      <c r="B1020" s="501"/>
      <c r="C1020" s="503"/>
      <c r="D1020" s="179" t="s">
        <v>5</v>
      </c>
      <c r="E1020" s="9">
        <v>1</v>
      </c>
      <c r="F1020" s="17" t="s">
        <v>8</v>
      </c>
      <c r="G1020" s="161" t="s">
        <v>19</v>
      </c>
      <c r="H1020" s="161">
        <v>3</v>
      </c>
      <c r="I1020" s="9">
        <v>30</v>
      </c>
      <c r="J1020" s="10">
        <v>60</v>
      </c>
      <c r="K1020" s="10">
        <f t="shared" si="481"/>
        <v>1800</v>
      </c>
      <c r="L1020" s="9">
        <v>200</v>
      </c>
      <c r="M1020" s="10">
        <v>0.8</v>
      </c>
      <c r="N1020" s="10">
        <f t="shared" si="482"/>
        <v>160</v>
      </c>
      <c r="O1020" s="50">
        <f t="shared" si="483"/>
        <v>1960</v>
      </c>
    </row>
    <row r="1021" spans="1:15" s="2" customFormat="1" ht="24" hidden="1" customHeight="1" x14ac:dyDescent="0.2">
      <c r="A1021" s="527"/>
      <c r="B1021" s="501"/>
      <c r="C1021" s="503"/>
      <c r="D1021" s="179" t="s">
        <v>5</v>
      </c>
      <c r="E1021" s="9">
        <v>1</v>
      </c>
      <c r="F1021" s="17" t="s">
        <v>8</v>
      </c>
      <c r="G1021" s="161" t="s">
        <v>19</v>
      </c>
      <c r="H1021" s="161">
        <v>3</v>
      </c>
      <c r="I1021" s="9">
        <v>30</v>
      </c>
      <c r="J1021" s="10">
        <v>60</v>
      </c>
      <c r="K1021" s="10">
        <f t="shared" si="481"/>
        <v>1800</v>
      </c>
      <c r="L1021" s="9">
        <v>200</v>
      </c>
      <c r="M1021" s="10">
        <v>0.8</v>
      </c>
      <c r="N1021" s="10">
        <f t="shared" si="482"/>
        <v>160</v>
      </c>
      <c r="O1021" s="50">
        <f t="shared" si="483"/>
        <v>1960</v>
      </c>
    </row>
    <row r="1022" spans="1:15" s="2" customFormat="1" ht="24" hidden="1" customHeight="1" x14ac:dyDescent="0.2">
      <c r="A1022" s="527"/>
      <c r="B1022" s="501"/>
      <c r="C1022" s="503"/>
      <c r="D1022" s="179" t="s">
        <v>5</v>
      </c>
      <c r="E1022" s="9">
        <v>1</v>
      </c>
      <c r="F1022" s="17" t="s">
        <v>8</v>
      </c>
      <c r="G1022" s="161" t="s">
        <v>19</v>
      </c>
      <c r="H1022" s="161">
        <v>3</v>
      </c>
      <c r="I1022" s="9">
        <v>30</v>
      </c>
      <c r="J1022" s="10">
        <v>60</v>
      </c>
      <c r="K1022" s="10">
        <f t="shared" si="481"/>
        <v>1800</v>
      </c>
      <c r="L1022" s="9">
        <v>200</v>
      </c>
      <c r="M1022" s="10">
        <v>0.8</v>
      </c>
      <c r="N1022" s="10">
        <f t="shared" si="482"/>
        <v>160</v>
      </c>
      <c r="O1022" s="50">
        <f t="shared" si="483"/>
        <v>1960</v>
      </c>
    </row>
    <row r="1023" spans="1:15" s="2" customFormat="1" ht="24" hidden="1" customHeight="1" thickBot="1" x14ac:dyDescent="0.25">
      <c r="A1023" s="527"/>
      <c r="B1023" s="501"/>
      <c r="C1023" s="503"/>
      <c r="D1023" s="180" t="s">
        <v>5</v>
      </c>
      <c r="E1023" s="100">
        <v>1</v>
      </c>
      <c r="F1023" s="183" t="s">
        <v>8</v>
      </c>
      <c r="G1023" s="172" t="s">
        <v>19</v>
      </c>
      <c r="H1023" s="172">
        <v>3</v>
      </c>
      <c r="I1023" s="100">
        <v>30</v>
      </c>
      <c r="J1023" s="99">
        <v>60</v>
      </c>
      <c r="K1023" s="99">
        <f t="shared" si="481"/>
        <v>1800</v>
      </c>
      <c r="L1023" s="100">
        <v>200</v>
      </c>
      <c r="M1023" s="99">
        <v>0.8</v>
      </c>
      <c r="N1023" s="99">
        <f t="shared" si="482"/>
        <v>160</v>
      </c>
      <c r="O1023" s="101">
        <f t="shared" si="483"/>
        <v>1960</v>
      </c>
    </row>
    <row r="1024" spans="1:15" s="2" customFormat="1" ht="24" hidden="1" customHeight="1" thickBot="1" x14ac:dyDescent="0.25">
      <c r="A1024" s="527"/>
      <c r="B1024" s="501"/>
      <c r="C1024" s="503"/>
      <c r="D1024" s="497" t="s">
        <v>40</v>
      </c>
      <c r="E1024" s="499"/>
      <c r="F1024" s="499"/>
      <c r="G1024" s="499"/>
      <c r="H1024" s="499"/>
      <c r="I1024" s="108">
        <f>SUM(I1018:I1023)</f>
        <v>180</v>
      </c>
      <c r="J1024" s="107" t="s">
        <v>43</v>
      </c>
      <c r="K1024" s="107" t="s">
        <v>43</v>
      </c>
      <c r="L1024" s="108" t="s">
        <v>43</v>
      </c>
      <c r="M1024" s="107" t="s">
        <v>43</v>
      </c>
      <c r="N1024" s="109" t="s">
        <v>50</v>
      </c>
      <c r="O1024" s="110">
        <f>SUM(O1018:O1023)</f>
        <v>11760</v>
      </c>
    </row>
    <row r="1025" spans="1:15" s="2" customFormat="1" ht="24" hidden="1" customHeight="1" thickBot="1" x14ac:dyDescent="0.25">
      <c r="A1025" s="527"/>
      <c r="B1025" s="501"/>
      <c r="C1025" s="503"/>
      <c r="D1025" s="190" t="s">
        <v>5</v>
      </c>
      <c r="E1025" s="186">
        <v>1</v>
      </c>
      <c r="F1025" s="187" t="s">
        <v>8</v>
      </c>
      <c r="G1025" s="185" t="s">
        <v>18</v>
      </c>
      <c r="H1025" s="185">
        <v>3</v>
      </c>
      <c r="I1025" s="186">
        <v>100</v>
      </c>
      <c r="J1025" s="188">
        <v>95</v>
      </c>
      <c r="K1025" s="188">
        <f>J1025*I1025</f>
        <v>9500</v>
      </c>
      <c r="L1025" s="186">
        <v>200</v>
      </c>
      <c r="M1025" s="188">
        <v>0.8</v>
      </c>
      <c r="N1025" s="188">
        <f>M1025*L1025</f>
        <v>160</v>
      </c>
      <c r="O1025" s="189">
        <f>N1025+K1025</f>
        <v>9660</v>
      </c>
    </row>
    <row r="1026" spans="1:15" s="2" customFormat="1" ht="24" hidden="1" customHeight="1" thickBot="1" x14ac:dyDescent="0.25">
      <c r="A1026" s="528"/>
      <c r="B1026" s="544"/>
      <c r="C1026" s="504"/>
      <c r="D1026" s="497" t="s">
        <v>34</v>
      </c>
      <c r="E1026" s="499"/>
      <c r="F1026" s="499"/>
      <c r="G1026" s="499"/>
      <c r="H1026" s="499"/>
      <c r="I1026" s="108">
        <f>SUM(I1025)</f>
        <v>100</v>
      </c>
      <c r="J1026" s="107" t="s">
        <v>43</v>
      </c>
      <c r="K1026" s="107" t="s">
        <v>43</v>
      </c>
      <c r="L1026" s="108" t="s">
        <v>43</v>
      </c>
      <c r="M1026" s="107" t="s">
        <v>43</v>
      </c>
      <c r="N1026" s="109" t="s">
        <v>50</v>
      </c>
      <c r="O1026" s="110">
        <f>SUM(O1025)</f>
        <v>9660</v>
      </c>
    </row>
    <row r="1027" spans="1:15" s="2" customFormat="1" ht="24" hidden="1" customHeight="1" thickBot="1" x14ac:dyDescent="0.25">
      <c r="A1027" s="550"/>
      <c r="B1027" s="551"/>
      <c r="C1027" s="551"/>
      <c r="D1027" s="551"/>
      <c r="E1027" s="551"/>
      <c r="F1027" s="551"/>
      <c r="G1027" s="551"/>
      <c r="H1027" s="551"/>
      <c r="I1027" s="551"/>
      <c r="J1027" s="551"/>
      <c r="K1027" s="551"/>
      <c r="L1027" s="551"/>
      <c r="M1027" s="551"/>
      <c r="N1027" s="551"/>
      <c r="O1027" s="552"/>
    </row>
    <row r="1028" spans="1:15" s="2" customFormat="1" ht="24" hidden="1" customHeight="1" x14ac:dyDescent="0.2">
      <c r="A1028" s="553" t="s">
        <v>77</v>
      </c>
      <c r="B1028" s="556">
        <v>8</v>
      </c>
      <c r="C1028" s="558" t="s">
        <v>69</v>
      </c>
      <c r="D1028" s="355" t="s">
        <v>5</v>
      </c>
      <c r="E1028" s="332">
        <v>1</v>
      </c>
      <c r="F1028" s="333" t="s">
        <v>8</v>
      </c>
      <c r="G1028" s="331" t="s">
        <v>19</v>
      </c>
      <c r="H1028" s="331">
        <v>3</v>
      </c>
      <c r="I1028" s="332">
        <v>30</v>
      </c>
      <c r="J1028" s="334">
        <v>52</v>
      </c>
      <c r="K1028" s="334">
        <f>J1028*I1028</f>
        <v>1560</v>
      </c>
      <c r="L1028" s="332">
        <v>0</v>
      </c>
      <c r="M1028" s="334"/>
      <c r="N1028" s="334">
        <f>M1028*L1028</f>
        <v>0</v>
      </c>
      <c r="O1028" s="335">
        <f>N1028+K1028</f>
        <v>1560</v>
      </c>
    </row>
    <row r="1029" spans="1:15" s="2" customFormat="1" ht="24" hidden="1" customHeight="1" x14ac:dyDescent="0.2">
      <c r="A1029" s="554"/>
      <c r="B1029" s="557"/>
      <c r="C1029" s="559"/>
      <c r="D1029" s="356" t="s">
        <v>5</v>
      </c>
      <c r="E1029" s="27">
        <v>1</v>
      </c>
      <c r="F1029" s="37" t="s">
        <v>8</v>
      </c>
      <c r="G1029" s="162" t="s">
        <v>19</v>
      </c>
      <c r="H1029" s="162">
        <v>3</v>
      </c>
      <c r="I1029" s="27">
        <v>30</v>
      </c>
      <c r="J1029" s="28">
        <v>52</v>
      </c>
      <c r="K1029" s="28">
        <f t="shared" ref="K1029:K1033" si="484">J1029*I1029</f>
        <v>1560</v>
      </c>
      <c r="L1029" s="27">
        <v>0</v>
      </c>
      <c r="M1029" s="28"/>
      <c r="N1029" s="28">
        <f t="shared" ref="N1029:N1033" si="485">M1029*L1029</f>
        <v>0</v>
      </c>
      <c r="O1029" s="56">
        <f t="shared" ref="O1029:O1033" si="486">N1029+K1029</f>
        <v>1560</v>
      </c>
    </row>
    <row r="1030" spans="1:15" s="2" customFormat="1" ht="24" hidden="1" customHeight="1" x14ac:dyDescent="0.2">
      <c r="A1030" s="554"/>
      <c r="B1030" s="557"/>
      <c r="C1030" s="559"/>
      <c r="D1030" s="356" t="s">
        <v>5</v>
      </c>
      <c r="E1030" s="27">
        <v>1</v>
      </c>
      <c r="F1030" s="37" t="s">
        <v>8</v>
      </c>
      <c r="G1030" s="162" t="s">
        <v>19</v>
      </c>
      <c r="H1030" s="162">
        <v>3</v>
      </c>
      <c r="I1030" s="27">
        <v>30</v>
      </c>
      <c r="J1030" s="28">
        <v>52</v>
      </c>
      <c r="K1030" s="28">
        <f t="shared" si="484"/>
        <v>1560</v>
      </c>
      <c r="L1030" s="27">
        <v>0</v>
      </c>
      <c r="M1030" s="28"/>
      <c r="N1030" s="28">
        <f t="shared" si="485"/>
        <v>0</v>
      </c>
      <c r="O1030" s="56">
        <f t="shared" si="486"/>
        <v>1560</v>
      </c>
    </row>
    <row r="1031" spans="1:15" s="2" customFormat="1" ht="24" hidden="1" customHeight="1" x14ac:dyDescent="0.2">
      <c r="A1031" s="554"/>
      <c r="B1031" s="557"/>
      <c r="C1031" s="559"/>
      <c r="D1031" s="356" t="s">
        <v>5</v>
      </c>
      <c r="E1031" s="27">
        <v>1</v>
      </c>
      <c r="F1031" s="37" t="s">
        <v>8</v>
      </c>
      <c r="G1031" s="162" t="s">
        <v>19</v>
      </c>
      <c r="H1031" s="162">
        <v>3</v>
      </c>
      <c r="I1031" s="27">
        <v>30</v>
      </c>
      <c r="J1031" s="28">
        <v>52</v>
      </c>
      <c r="K1031" s="28">
        <f t="shared" si="484"/>
        <v>1560</v>
      </c>
      <c r="L1031" s="27">
        <v>0</v>
      </c>
      <c r="M1031" s="28"/>
      <c r="N1031" s="28">
        <f t="shared" si="485"/>
        <v>0</v>
      </c>
      <c r="O1031" s="56">
        <f t="shared" si="486"/>
        <v>1560</v>
      </c>
    </row>
    <row r="1032" spans="1:15" s="2" customFormat="1" ht="24" hidden="1" customHeight="1" x14ac:dyDescent="0.2">
      <c r="A1032" s="554"/>
      <c r="B1032" s="557"/>
      <c r="C1032" s="559"/>
      <c r="D1032" s="356" t="s">
        <v>5</v>
      </c>
      <c r="E1032" s="27">
        <v>1</v>
      </c>
      <c r="F1032" s="37" t="s">
        <v>8</v>
      </c>
      <c r="G1032" s="162" t="s">
        <v>19</v>
      </c>
      <c r="H1032" s="162">
        <v>3</v>
      </c>
      <c r="I1032" s="27">
        <v>30</v>
      </c>
      <c r="J1032" s="28">
        <v>52</v>
      </c>
      <c r="K1032" s="28">
        <f t="shared" si="484"/>
        <v>1560</v>
      </c>
      <c r="L1032" s="27">
        <v>0</v>
      </c>
      <c r="M1032" s="28"/>
      <c r="N1032" s="28">
        <f t="shared" si="485"/>
        <v>0</v>
      </c>
      <c r="O1032" s="56">
        <f t="shared" si="486"/>
        <v>1560</v>
      </c>
    </row>
    <row r="1033" spans="1:15" s="2" customFormat="1" ht="24" hidden="1" customHeight="1" thickBot="1" x14ac:dyDescent="0.25">
      <c r="A1033" s="554"/>
      <c r="B1033" s="557"/>
      <c r="C1033" s="559"/>
      <c r="D1033" s="357" t="s">
        <v>5</v>
      </c>
      <c r="E1033" s="337">
        <v>1</v>
      </c>
      <c r="F1033" s="338" t="s">
        <v>8</v>
      </c>
      <c r="G1033" s="336" t="s">
        <v>19</v>
      </c>
      <c r="H1033" s="336">
        <v>3</v>
      </c>
      <c r="I1033" s="337">
        <v>30</v>
      </c>
      <c r="J1033" s="339">
        <v>52</v>
      </c>
      <c r="K1033" s="339">
        <f t="shared" si="484"/>
        <v>1560</v>
      </c>
      <c r="L1033" s="337">
        <v>0</v>
      </c>
      <c r="M1033" s="339"/>
      <c r="N1033" s="339">
        <f t="shared" si="485"/>
        <v>0</v>
      </c>
      <c r="O1033" s="340">
        <f t="shared" si="486"/>
        <v>1560</v>
      </c>
    </row>
    <row r="1034" spans="1:15" s="2" customFormat="1" ht="24" hidden="1" customHeight="1" thickBot="1" x14ac:dyDescent="0.25">
      <c r="A1034" s="554"/>
      <c r="B1034" s="557"/>
      <c r="C1034" s="559"/>
      <c r="D1034" s="561" t="s">
        <v>40</v>
      </c>
      <c r="E1034" s="562"/>
      <c r="F1034" s="562"/>
      <c r="G1034" s="562"/>
      <c r="H1034" s="562"/>
      <c r="I1034" s="351">
        <f>SUM(I1028:I1033)</f>
        <v>180</v>
      </c>
      <c r="J1034" s="352" t="s">
        <v>43</v>
      </c>
      <c r="K1034" s="352" t="s">
        <v>43</v>
      </c>
      <c r="L1034" s="351" t="s">
        <v>43</v>
      </c>
      <c r="M1034" s="352" t="s">
        <v>43</v>
      </c>
      <c r="N1034" s="353" t="s">
        <v>50</v>
      </c>
      <c r="O1034" s="354">
        <f>SUM(O1028:O1033)</f>
        <v>9360</v>
      </c>
    </row>
    <row r="1035" spans="1:15" s="2" customFormat="1" ht="24" hidden="1" customHeight="1" thickBot="1" x14ac:dyDescent="0.25">
      <c r="A1035" s="554"/>
      <c r="B1035" s="557"/>
      <c r="C1035" s="559"/>
      <c r="D1035" s="358" t="s">
        <v>5</v>
      </c>
      <c r="E1035" s="342">
        <v>1</v>
      </c>
      <c r="F1035" s="343" t="s">
        <v>8</v>
      </c>
      <c r="G1035" s="341" t="s">
        <v>18</v>
      </c>
      <c r="H1035" s="341">
        <v>3</v>
      </c>
      <c r="I1035" s="342">
        <v>100</v>
      </c>
      <c r="J1035" s="344">
        <v>80</v>
      </c>
      <c r="K1035" s="344">
        <f>J1035*I1035</f>
        <v>8000</v>
      </c>
      <c r="L1035" s="342">
        <v>0</v>
      </c>
      <c r="M1035" s="344"/>
      <c r="N1035" s="344">
        <f>M1035*L1035</f>
        <v>0</v>
      </c>
      <c r="O1035" s="345">
        <f>N1035+K1035</f>
        <v>8000</v>
      </c>
    </row>
    <row r="1036" spans="1:15" s="2" customFormat="1" ht="24" hidden="1" customHeight="1" thickBot="1" x14ac:dyDescent="0.25">
      <c r="A1036" s="554"/>
      <c r="B1036" s="557"/>
      <c r="C1036" s="560"/>
      <c r="D1036" s="561" t="s">
        <v>34</v>
      </c>
      <c r="E1036" s="562"/>
      <c r="F1036" s="562"/>
      <c r="G1036" s="562"/>
      <c r="H1036" s="562"/>
      <c r="I1036" s="351">
        <f>SUM(I1035)</f>
        <v>100</v>
      </c>
      <c r="J1036" s="352" t="s">
        <v>43</v>
      </c>
      <c r="K1036" s="352" t="s">
        <v>43</v>
      </c>
      <c r="L1036" s="351" t="s">
        <v>43</v>
      </c>
      <c r="M1036" s="352" t="s">
        <v>43</v>
      </c>
      <c r="N1036" s="353" t="s">
        <v>50</v>
      </c>
      <c r="O1036" s="354">
        <f>SUM(O1035)</f>
        <v>8000</v>
      </c>
    </row>
    <row r="1037" spans="1:15" s="2" customFormat="1" ht="24" hidden="1" customHeight="1" x14ac:dyDescent="0.2">
      <c r="A1037" s="554"/>
      <c r="B1037" s="557">
        <v>8</v>
      </c>
      <c r="C1037" s="558" t="s">
        <v>70</v>
      </c>
      <c r="D1037" s="359" t="s">
        <v>5</v>
      </c>
      <c r="E1037" s="347">
        <v>1</v>
      </c>
      <c r="F1037" s="348" t="s">
        <v>8</v>
      </c>
      <c r="G1037" s="346" t="s">
        <v>19</v>
      </c>
      <c r="H1037" s="346">
        <v>3</v>
      </c>
      <c r="I1037" s="347">
        <v>30</v>
      </c>
      <c r="J1037" s="349">
        <v>52</v>
      </c>
      <c r="K1037" s="349">
        <f>J1037*I1037</f>
        <v>1560</v>
      </c>
      <c r="L1037" s="347">
        <v>200</v>
      </c>
      <c r="M1037" s="349">
        <v>10</v>
      </c>
      <c r="N1037" s="349">
        <f>M1037*L1037</f>
        <v>2000</v>
      </c>
      <c r="O1037" s="350">
        <f>N1037+K1037</f>
        <v>3560</v>
      </c>
    </row>
    <row r="1038" spans="1:15" s="2" customFormat="1" ht="24" hidden="1" customHeight="1" x14ac:dyDescent="0.2">
      <c r="A1038" s="554"/>
      <c r="B1038" s="557"/>
      <c r="C1038" s="559"/>
      <c r="D1038" s="356" t="s">
        <v>5</v>
      </c>
      <c r="E1038" s="27">
        <v>1</v>
      </c>
      <c r="F1038" s="37" t="s">
        <v>8</v>
      </c>
      <c r="G1038" s="162" t="s">
        <v>19</v>
      </c>
      <c r="H1038" s="162">
        <v>3</v>
      </c>
      <c r="I1038" s="27">
        <v>30</v>
      </c>
      <c r="J1038" s="28">
        <v>52</v>
      </c>
      <c r="K1038" s="28">
        <f t="shared" ref="K1038:K1042" si="487">J1038*I1038</f>
        <v>1560</v>
      </c>
      <c r="L1038" s="27">
        <v>200</v>
      </c>
      <c r="M1038" s="28">
        <v>10</v>
      </c>
      <c r="N1038" s="28">
        <f t="shared" ref="N1038:N1042" si="488">M1038*L1038</f>
        <v>2000</v>
      </c>
      <c r="O1038" s="56">
        <f t="shared" ref="O1038:O1042" si="489">N1038+K1038</f>
        <v>3560</v>
      </c>
    </row>
    <row r="1039" spans="1:15" s="2" customFormat="1" ht="24" hidden="1" customHeight="1" x14ac:dyDescent="0.2">
      <c r="A1039" s="554"/>
      <c r="B1039" s="557"/>
      <c r="C1039" s="559"/>
      <c r="D1039" s="356" t="s">
        <v>5</v>
      </c>
      <c r="E1039" s="27">
        <v>1</v>
      </c>
      <c r="F1039" s="37" t="s">
        <v>8</v>
      </c>
      <c r="G1039" s="162" t="s">
        <v>19</v>
      </c>
      <c r="H1039" s="162">
        <v>3</v>
      </c>
      <c r="I1039" s="27">
        <v>30</v>
      </c>
      <c r="J1039" s="28">
        <v>52</v>
      </c>
      <c r="K1039" s="28">
        <f t="shared" si="487"/>
        <v>1560</v>
      </c>
      <c r="L1039" s="27">
        <v>200</v>
      </c>
      <c r="M1039" s="28">
        <v>10</v>
      </c>
      <c r="N1039" s="28">
        <f t="shared" si="488"/>
        <v>2000</v>
      </c>
      <c r="O1039" s="56">
        <f t="shared" si="489"/>
        <v>3560</v>
      </c>
    </row>
    <row r="1040" spans="1:15" s="2" customFormat="1" ht="24" hidden="1" customHeight="1" x14ac:dyDescent="0.2">
      <c r="A1040" s="554"/>
      <c r="B1040" s="557"/>
      <c r="C1040" s="559"/>
      <c r="D1040" s="356" t="s">
        <v>5</v>
      </c>
      <c r="E1040" s="27">
        <v>1</v>
      </c>
      <c r="F1040" s="37" t="s">
        <v>8</v>
      </c>
      <c r="G1040" s="162" t="s">
        <v>19</v>
      </c>
      <c r="H1040" s="162">
        <v>3</v>
      </c>
      <c r="I1040" s="27">
        <v>30</v>
      </c>
      <c r="J1040" s="28">
        <v>52</v>
      </c>
      <c r="K1040" s="28">
        <f t="shared" si="487"/>
        <v>1560</v>
      </c>
      <c r="L1040" s="27">
        <v>200</v>
      </c>
      <c r="M1040" s="28">
        <v>10</v>
      </c>
      <c r="N1040" s="28">
        <f t="shared" si="488"/>
        <v>2000</v>
      </c>
      <c r="O1040" s="56">
        <f t="shared" si="489"/>
        <v>3560</v>
      </c>
    </row>
    <row r="1041" spans="1:15" s="2" customFormat="1" ht="24" hidden="1" customHeight="1" x14ac:dyDescent="0.2">
      <c r="A1041" s="554"/>
      <c r="B1041" s="557"/>
      <c r="C1041" s="559"/>
      <c r="D1041" s="356" t="s">
        <v>5</v>
      </c>
      <c r="E1041" s="27">
        <v>1</v>
      </c>
      <c r="F1041" s="37" t="s">
        <v>8</v>
      </c>
      <c r="G1041" s="162" t="s">
        <v>19</v>
      </c>
      <c r="H1041" s="162">
        <v>3</v>
      </c>
      <c r="I1041" s="27">
        <v>30</v>
      </c>
      <c r="J1041" s="28">
        <v>52</v>
      </c>
      <c r="K1041" s="28">
        <f t="shared" si="487"/>
        <v>1560</v>
      </c>
      <c r="L1041" s="27">
        <v>200</v>
      </c>
      <c r="M1041" s="28">
        <v>10</v>
      </c>
      <c r="N1041" s="28">
        <f t="shared" si="488"/>
        <v>2000</v>
      </c>
      <c r="O1041" s="56">
        <f t="shared" si="489"/>
        <v>3560</v>
      </c>
    </row>
    <row r="1042" spans="1:15" s="2" customFormat="1" ht="24" hidden="1" customHeight="1" thickBot="1" x14ac:dyDescent="0.25">
      <c r="A1042" s="554"/>
      <c r="B1042" s="557"/>
      <c r="C1042" s="559"/>
      <c r="D1042" s="357" t="s">
        <v>5</v>
      </c>
      <c r="E1042" s="337">
        <v>1</v>
      </c>
      <c r="F1042" s="338" t="s">
        <v>8</v>
      </c>
      <c r="G1042" s="336" t="s">
        <v>19</v>
      </c>
      <c r="H1042" s="336">
        <v>3</v>
      </c>
      <c r="I1042" s="337">
        <v>30</v>
      </c>
      <c r="J1042" s="339">
        <v>52</v>
      </c>
      <c r="K1042" s="339">
        <f t="shared" si="487"/>
        <v>1560</v>
      </c>
      <c r="L1042" s="337">
        <v>200</v>
      </c>
      <c r="M1042" s="339">
        <v>10</v>
      </c>
      <c r="N1042" s="339">
        <f t="shared" si="488"/>
        <v>2000</v>
      </c>
      <c r="O1042" s="340">
        <f t="shared" si="489"/>
        <v>3560</v>
      </c>
    </row>
    <row r="1043" spans="1:15" s="2" customFormat="1" ht="24" hidden="1" customHeight="1" thickBot="1" x14ac:dyDescent="0.25">
      <c r="A1043" s="554"/>
      <c r="B1043" s="557"/>
      <c r="C1043" s="559"/>
      <c r="D1043" s="561" t="s">
        <v>40</v>
      </c>
      <c r="E1043" s="562"/>
      <c r="F1043" s="562"/>
      <c r="G1043" s="562"/>
      <c r="H1043" s="562"/>
      <c r="I1043" s="351">
        <f>SUM(I1037:I1042)</f>
        <v>180</v>
      </c>
      <c r="J1043" s="352" t="s">
        <v>43</v>
      </c>
      <c r="K1043" s="352" t="s">
        <v>43</v>
      </c>
      <c r="L1043" s="351" t="s">
        <v>43</v>
      </c>
      <c r="M1043" s="352" t="s">
        <v>43</v>
      </c>
      <c r="N1043" s="353" t="s">
        <v>50</v>
      </c>
      <c r="O1043" s="354">
        <f>SUM(O1037:O1042)</f>
        <v>21360</v>
      </c>
    </row>
    <row r="1044" spans="1:15" s="2" customFormat="1" ht="24" hidden="1" customHeight="1" thickBot="1" x14ac:dyDescent="0.25">
      <c r="A1044" s="554"/>
      <c r="B1044" s="557"/>
      <c r="C1044" s="559"/>
      <c r="D1044" s="358" t="s">
        <v>5</v>
      </c>
      <c r="E1044" s="342">
        <v>1</v>
      </c>
      <c r="F1044" s="343" t="s">
        <v>8</v>
      </c>
      <c r="G1044" s="341" t="s">
        <v>18</v>
      </c>
      <c r="H1044" s="341">
        <v>3</v>
      </c>
      <c r="I1044" s="342">
        <v>100</v>
      </c>
      <c r="J1044" s="344">
        <v>80</v>
      </c>
      <c r="K1044" s="344">
        <f>J1044*I1044</f>
        <v>8000</v>
      </c>
      <c r="L1044" s="342">
        <v>200</v>
      </c>
      <c r="M1044" s="344">
        <v>10</v>
      </c>
      <c r="N1044" s="344">
        <f>M1044*L1044</f>
        <v>2000</v>
      </c>
      <c r="O1044" s="345">
        <f>N1044+K1044</f>
        <v>10000</v>
      </c>
    </row>
    <row r="1045" spans="1:15" s="2" customFormat="1" ht="24" hidden="1" customHeight="1" thickBot="1" x14ac:dyDescent="0.25">
      <c r="A1045" s="555"/>
      <c r="B1045" s="563"/>
      <c r="C1045" s="560"/>
      <c r="D1045" s="561" t="s">
        <v>34</v>
      </c>
      <c r="E1045" s="562"/>
      <c r="F1045" s="562"/>
      <c r="G1045" s="562"/>
      <c r="H1045" s="562"/>
      <c r="I1045" s="351">
        <f>SUM(I1044)</f>
        <v>100</v>
      </c>
      <c r="J1045" s="352" t="s">
        <v>43</v>
      </c>
      <c r="K1045" s="352" t="s">
        <v>43</v>
      </c>
      <c r="L1045" s="351" t="s">
        <v>43</v>
      </c>
      <c r="M1045" s="352" t="s">
        <v>43</v>
      </c>
      <c r="N1045" s="353" t="s">
        <v>50</v>
      </c>
      <c r="O1045" s="354">
        <f>SUM(O1044)</f>
        <v>10000</v>
      </c>
    </row>
    <row r="1046" spans="1:15" s="2" customFormat="1" ht="24" hidden="1" customHeight="1" thickBot="1" x14ac:dyDescent="0.25">
      <c r="A1046" s="550"/>
      <c r="B1046" s="551"/>
      <c r="C1046" s="551"/>
      <c r="D1046" s="551"/>
      <c r="E1046" s="551"/>
      <c r="F1046" s="551"/>
      <c r="G1046" s="551"/>
      <c r="H1046" s="551"/>
      <c r="I1046" s="551"/>
      <c r="J1046" s="551"/>
      <c r="K1046" s="551"/>
      <c r="L1046" s="551"/>
      <c r="M1046" s="551"/>
      <c r="N1046" s="551"/>
      <c r="O1046" s="552"/>
    </row>
    <row r="1047" spans="1:15" s="2" customFormat="1" ht="24" hidden="1" customHeight="1" x14ac:dyDescent="0.2">
      <c r="A1047" s="547" t="s">
        <v>79</v>
      </c>
      <c r="B1047" s="564">
        <v>8</v>
      </c>
      <c r="C1047" s="567" t="s">
        <v>69</v>
      </c>
      <c r="D1047" s="379" t="s">
        <v>5</v>
      </c>
      <c r="E1047" s="361">
        <v>1</v>
      </c>
      <c r="F1047" s="362" t="s">
        <v>8</v>
      </c>
      <c r="G1047" s="360" t="s">
        <v>19</v>
      </c>
      <c r="H1047" s="360">
        <v>3</v>
      </c>
      <c r="I1047" s="361">
        <v>30</v>
      </c>
      <c r="J1047" s="363">
        <v>35</v>
      </c>
      <c r="K1047" s="363">
        <f>J1047*I1047</f>
        <v>1050</v>
      </c>
      <c r="L1047" s="361">
        <v>0</v>
      </c>
      <c r="M1047" s="363"/>
      <c r="N1047" s="363">
        <f>M1047*L1047</f>
        <v>0</v>
      </c>
      <c r="O1047" s="364">
        <f>N1047+K1047</f>
        <v>1050</v>
      </c>
    </row>
    <row r="1048" spans="1:15" s="2" customFormat="1" ht="24" hidden="1" customHeight="1" x14ac:dyDescent="0.2">
      <c r="A1048" s="548"/>
      <c r="B1048" s="565"/>
      <c r="C1048" s="568"/>
      <c r="D1048" s="380" t="s">
        <v>5</v>
      </c>
      <c r="E1048" s="29">
        <v>1</v>
      </c>
      <c r="F1048" s="38" t="s">
        <v>8</v>
      </c>
      <c r="G1048" s="163" t="s">
        <v>19</v>
      </c>
      <c r="H1048" s="163">
        <v>3</v>
      </c>
      <c r="I1048" s="29">
        <v>30</v>
      </c>
      <c r="J1048" s="30">
        <v>35</v>
      </c>
      <c r="K1048" s="30">
        <f t="shared" ref="K1048:K1052" si="490">J1048*I1048</f>
        <v>1050</v>
      </c>
      <c r="L1048" s="29">
        <v>0</v>
      </c>
      <c r="M1048" s="30"/>
      <c r="N1048" s="30">
        <f t="shared" ref="N1048:N1052" si="491">M1048*L1048</f>
        <v>0</v>
      </c>
      <c r="O1048" s="57">
        <f t="shared" ref="O1048:O1052" si="492">N1048+K1048</f>
        <v>1050</v>
      </c>
    </row>
    <row r="1049" spans="1:15" s="2" customFormat="1" ht="24" hidden="1" customHeight="1" x14ac:dyDescent="0.2">
      <c r="A1049" s="548"/>
      <c r="B1049" s="565"/>
      <c r="C1049" s="568"/>
      <c r="D1049" s="380" t="s">
        <v>5</v>
      </c>
      <c r="E1049" s="29">
        <v>1</v>
      </c>
      <c r="F1049" s="38" t="s">
        <v>8</v>
      </c>
      <c r="G1049" s="163" t="s">
        <v>19</v>
      </c>
      <c r="H1049" s="163">
        <v>3</v>
      </c>
      <c r="I1049" s="29">
        <v>30</v>
      </c>
      <c r="J1049" s="30">
        <v>35</v>
      </c>
      <c r="K1049" s="30">
        <f t="shared" si="490"/>
        <v>1050</v>
      </c>
      <c r="L1049" s="29">
        <v>0</v>
      </c>
      <c r="M1049" s="30"/>
      <c r="N1049" s="30">
        <f t="shared" si="491"/>
        <v>0</v>
      </c>
      <c r="O1049" s="57">
        <f t="shared" si="492"/>
        <v>1050</v>
      </c>
    </row>
    <row r="1050" spans="1:15" s="2" customFormat="1" ht="24" hidden="1" customHeight="1" x14ac:dyDescent="0.2">
      <c r="A1050" s="548"/>
      <c r="B1050" s="565"/>
      <c r="C1050" s="568"/>
      <c r="D1050" s="380" t="s">
        <v>5</v>
      </c>
      <c r="E1050" s="29">
        <v>1</v>
      </c>
      <c r="F1050" s="38" t="s">
        <v>8</v>
      </c>
      <c r="G1050" s="163" t="s">
        <v>19</v>
      </c>
      <c r="H1050" s="163">
        <v>3</v>
      </c>
      <c r="I1050" s="29">
        <v>30</v>
      </c>
      <c r="J1050" s="30">
        <v>35</v>
      </c>
      <c r="K1050" s="30">
        <f t="shared" si="490"/>
        <v>1050</v>
      </c>
      <c r="L1050" s="29">
        <v>0</v>
      </c>
      <c r="M1050" s="30"/>
      <c r="N1050" s="30">
        <f t="shared" si="491"/>
        <v>0</v>
      </c>
      <c r="O1050" s="57">
        <f t="shared" si="492"/>
        <v>1050</v>
      </c>
    </row>
    <row r="1051" spans="1:15" s="2" customFormat="1" ht="24" hidden="1" customHeight="1" x14ac:dyDescent="0.2">
      <c r="A1051" s="548"/>
      <c r="B1051" s="565"/>
      <c r="C1051" s="568"/>
      <c r="D1051" s="380" t="s">
        <v>5</v>
      </c>
      <c r="E1051" s="29">
        <v>1</v>
      </c>
      <c r="F1051" s="38" t="s">
        <v>8</v>
      </c>
      <c r="G1051" s="163" t="s">
        <v>19</v>
      </c>
      <c r="H1051" s="163">
        <v>3</v>
      </c>
      <c r="I1051" s="29">
        <v>30</v>
      </c>
      <c r="J1051" s="30">
        <v>35</v>
      </c>
      <c r="K1051" s="30">
        <f t="shared" si="490"/>
        <v>1050</v>
      </c>
      <c r="L1051" s="29">
        <v>0</v>
      </c>
      <c r="M1051" s="30"/>
      <c r="N1051" s="30">
        <f t="shared" si="491"/>
        <v>0</v>
      </c>
      <c r="O1051" s="57">
        <f t="shared" si="492"/>
        <v>1050</v>
      </c>
    </row>
    <row r="1052" spans="1:15" s="2" customFormat="1" ht="24" hidden="1" customHeight="1" thickBot="1" x14ac:dyDescent="0.25">
      <c r="A1052" s="548"/>
      <c r="B1052" s="565"/>
      <c r="C1052" s="568"/>
      <c r="D1052" s="381" t="s">
        <v>5</v>
      </c>
      <c r="E1052" s="366">
        <v>1</v>
      </c>
      <c r="F1052" s="367" t="s">
        <v>8</v>
      </c>
      <c r="G1052" s="365" t="s">
        <v>19</v>
      </c>
      <c r="H1052" s="365">
        <v>3</v>
      </c>
      <c r="I1052" s="366">
        <v>30</v>
      </c>
      <c r="J1052" s="368">
        <v>35</v>
      </c>
      <c r="K1052" s="368">
        <f t="shared" si="490"/>
        <v>1050</v>
      </c>
      <c r="L1052" s="366">
        <v>0</v>
      </c>
      <c r="M1052" s="368"/>
      <c r="N1052" s="368">
        <f t="shared" si="491"/>
        <v>0</v>
      </c>
      <c r="O1052" s="369">
        <f t="shared" si="492"/>
        <v>1050</v>
      </c>
    </row>
    <row r="1053" spans="1:15" s="2" customFormat="1" ht="24" hidden="1" customHeight="1" thickBot="1" x14ac:dyDescent="0.25">
      <c r="A1053" s="548"/>
      <c r="B1053" s="565"/>
      <c r="C1053" s="568"/>
      <c r="D1053" s="545" t="s">
        <v>40</v>
      </c>
      <c r="E1053" s="546"/>
      <c r="F1053" s="546"/>
      <c r="G1053" s="546"/>
      <c r="H1053" s="546"/>
      <c r="I1053" s="375">
        <f>SUM(I1047:I1052)</f>
        <v>180</v>
      </c>
      <c r="J1053" s="376" t="s">
        <v>43</v>
      </c>
      <c r="K1053" s="376" t="s">
        <v>43</v>
      </c>
      <c r="L1053" s="375" t="s">
        <v>43</v>
      </c>
      <c r="M1053" s="376" t="s">
        <v>43</v>
      </c>
      <c r="N1053" s="377" t="s">
        <v>50</v>
      </c>
      <c r="O1053" s="378">
        <f>SUM(O1047:O1052)</f>
        <v>6300</v>
      </c>
    </row>
    <row r="1054" spans="1:15" s="2" customFormat="1" ht="24" hidden="1" customHeight="1" thickBot="1" x14ac:dyDescent="0.25">
      <c r="A1054" s="548"/>
      <c r="B1054" s="565"/>
      <c r="C1054" s="568"/>
      <c r="D1054" s="382" t="s">
        <v>5</v>
      </c>
      <c r="E1054" s="371">
        <v>1</v>
      </c>
      <c r="F1054" s="372" t="s">
        <v>8</v>
      </c>
      <c r="G1054" s="370" t="s">
        <v>18</v>
      </c>
      <c r="H1054" s="370">
        <v>3</v>
      </c>
      <c r="I1054" s="371">
        <v>100</v>
      </c>
      <c r="J1054" s="373">
        <v>50</v>
      </c>
      <c r="K1054" s="373">
        <f>J1054*I1054</f>
        <v>5000</v>
      </c>
      <c r="L1054" s="371">
        <v>0</v>
      </c>
      <c r="M1054" s="373"/>
      <c r="N1054" s="373">
        <f>M1054*L1054</f>
        <v>0</v>
      </c>
      <c r="O1054" s="374">
        <f>N1054+K1054</f>
        <v>5000</v>
      </c>
    </row>
    <row r="1055" spans="1:15" s="2" customFormat="1" ht="24" hidden="1" customHeight="1" thickBot="1" x14ac:dyDescent="0.25">
      <c r="A1055" s="549"/>
      <c r="B1055" s="566"/>
      <c r="C1055" s="569"/>
      <c r="D1055" s="545" t="s">
        <v>34</v>
      </c>
      <c r="E1055" s="546"/>
      <c r="F1055" s="546"/>
      <c r="G1055" s="546"/>
      <c r="H1055" s="546"/>
      <c r="I1055" s="375">
        <f>SUM(I1054)</f>
        <v>100</v>
      </c>
      <c r="J1055" s="376" t="s">
        <v>43</v>
      </c>
      <c r="K1055" s="376" t="s">
        <v>43</v>
      </c>
      <c r="L1055" s="375" t="s">
        <v>43</v>
      </c>
      <c r="M1055" s="376" t="s">
        <v>43</v>
      </c>
      <c r="N1055" s="377" t="s">
        <v>50</v>
      </c>
      <c r="O1055" s="378">
        <f>SUM(O1054)</f>
        <v>5000</v>
      </c>
    </row>
    <row r="1056" spans="1:15" s="2" customFormat="1" ht="24" hidden="1" customHeight="1" thickBot="1" x14ac:dyDescent="0.25">
      <c r="A1056" s="550"/>
      <c r="B1056" s="551"/>
      <c r="C1056" s="551"/>
      <c r="D1056" s="551"/>
      <c r="E1056" s="551"/>
      <c r="F1056" s="551"/>
      <c r="G1056" s="551"/>
      <c r="H1056" s="551"/>
      <c r="I1056" s="551"/>
      <c r="J1056" s="551"/>
      <c r="K1056" s="551"/>
      <c r="L1056" s="551"/>
      <c r="M1056" s="551"/>
      <c r="N1056" s="551"/>
      <c r="O1056" s="552"/>
    </row>
    <row r="1057" spans="1:15" s="2" customFormat="1" ht="24" hidden="1" customHeight="1" x14ac:dyDescent="0.2">
      <c r="A1057" s="533" t="s">
        <v>83</v>
      </c>
      <c r="B1057" s="536">
        <v>8</v>
      </c>
      <c r="C1057" s="538" t="s">
        <v>69</v>
      </c>
      <c r="D1057" s="145" t="s">
        <v>5</v>
      </c>
      <c r="E1057" s="63">
        <v>1</v>
      </c>
      <c r="F1057" s="149" t="s">
        <v>8</v>
      </c>
      <c r="G1057" s="144" t="s">
        <v>19</v>
      </c>
      <c r="H1057" s="144">
        <v>3</v>
      </c>
      <c r="I1057" s="63">
        <v>30</v>
      </c>
      <c r="J1057" s="64">
        <v>70</v>
      </c>
      <c r="K1057" s="64">
        <f>J1057*I1057</f>
        <v>2100</v>
      </c>
      <c r="L1057" s="63">
        <v>0</v>
      </c>
      <c r="M1057" s="64"/>
      <c r="N1057" s="64">
        <f>M1057*L1057</f>
        <v>0</v>
      </c>
      <c r="O1057" s="65">
        <f>N1057+K1057</f>
        <v>2100</v>
      </c>
    </row>
    <row r="1058" spans="1:15" s="2" customFormat="1" ht="24" hidden="1" customHeight="1" x14ac:dyDescent="0.2">
      <c r="A1058" s="534"/>
      <c r="B1058" s="537"/>
      <c r="C1058" s="539"/>
      <c r="D1058" s="146" t="s">
        <v>5</v>
      </c>
      <c r="E1058" s="32">
        <v>1</v>
      </c>
      <c r="F1058" s="36" t="s">
        <v>8</v>
      </c>
      <c r="G1058" s="35" t="s">
        <v>19</v>
      </c>
      <c r="H1058" s="35">
        <v>3</v>
      </c>
      <c r="I1058" s="32">
        <v>30</v>
      </c>
      <c r="J1058" s="33">
        <v>70</v>
      </c>
      <c r="K1058" s="33">
        <f t="shared" ref="K1058:K1062" si="493">J1058*I1058</f>
        <v>2100</v>
      </c>
      <c r="L1058" s="32">
        <v>0</v>
      </c>
      <c r="M1058" s="33"/>
      <c r="N1058" s="33">
        <f t="shared" ref="N1058:N1062" si="494">M1058*L1058</f>
        <v>0</v>
      </c>
      <c r="O1058" s="52">
        <f t="shared" ref="O1058:O1062" si="495">N1058+K1058</f>
        <v>2100</v>
      </c>
    </row>
    <row r="1059" spans="1:15" s="2" customFormat="1" ht="24" hidden="1" customHeight="1" x14ac:dyDescent="0.2">
      <c r="A1059" s="534"/>
      <c r="B1059" s="537"/>
      <c r="C1059" s="539"/>
      <c r="D1059" s="146" t="s">
        <v>5</v>
      </c>
      <c r="E1059" s="32">
        <v>1</v>
      </c>
      <c r="F1059" s="36" t="s">
        <v>8</v>
      </c>
      <c r="G1059" s="35" t="s">
        <v>19</v>
      </c>
      <c r="H1059" s="35">
        <v>3</v>
      </c>
      <c r="I1059" s="32">
        <v>30</v>
      </c>
      <c r="J1059" s="33">
        <v>70</v>
      </c>
      <c r="K1059" s="33">
        <f t="shared" si="493"/>
        <v>2100</v>
      </c>
      <c r="L1059" s="32">
        <v>0</v>
      </c>
      <c r="M1059" s="33"/>
      <c r="N1059" s="33">
        <f t="shared" si="494"/>
        <v>0</v>
      </c>
      <c r="O1059" s="52">
        <f t="shared" si="495"/>
        <v>2100</v>
      </c>
    </row>
    <row r="1060" spans="1:15" s="2" customFormat="1" ht="24" hidden="1" customHeight="1" x14ac:dyDescent="0.2">
      <c r="A1060" s="534"/>
      <c r="B1060" s="537"/>
      <c r="C1060" s="539"/>
      <c r="D1060" s="146" t="s">
        <v>5</v>
      </c>
      <c r="E1060" s="32">
        <v>1</v>
      </c>
      <c r="F1060" s="36" t="s">
        <v>8</v>
      </c>
      <c r="G1060" s="35" t="s">
        <v>19</v>
      </c>
      <c r="H1060" s="35">
        <v>3</v>
      </c>
      <c r="I1060" s="32">
        <v>30</v>
      </c>
      <c r="J1060" s="33">
        <v>70</v>
      </c>
      <c r="K1060" s="33">
        <f t="shared" si="493"/>
        <v>2100</v>
      </c>
      <c r="L1060" s="32">
        <v>0</v>
      </c>
      <c r="M1060" s="33"/>
      <c r="N1060" s="33">
        <f t="shared" si="494"/>
        <v>0</v>
      </c>
      <c r="O1060" s="52">
        <f t="shared" si="495"/>
        <v>2100</v>
      </c>
    </row>
    <row r="1061" spans="1:15" s="2" customFormat="1" ht="24" hidden="1" customHeight="1" x14ac:dyDescent="0.2">
      <c r="A1061" s="534"/>
      <c r="B1061" s="537"/>
      <c r="C1061" s="539"/>
      <c r="D1061" s="146" t="s">
        <v>5</v>
      </c>
      <c r="E1061" s="32">
        <v>1</v>
      </c>
      <c r="F1061" s="36" t="s">
        <v>8</v>
      </c>
      <c r="G1061" s="35" t="s">
        <v>19</v>
      </c>
      <c r="H1061" s="35">
        <v>3</v>
      </c>
      <c r="I1061" s="32">
        <v>30</v>
      </c>
      <c r="J1061" s="33">
        <v>70</v>
      </c>
      <c r="K1061" s="33">
        <f t="shared" si="493"/>
        <v>2100</v>
      </c>
      <c r="L1061" s="32">
        <v>0</v>
      </c>
      <c r="M1061" s="33"/>
      <c r="N1061" s="33">
        <f t="shared" si="494"/>
        <v>0</v>
      </c>
      <c r="O1061" s="52">
        <f t="shared" si="495"/>
        <v>2100</v>
      </c>
    </row>
    <row r="1062" spans="1:15" s="2" customFormat="1" ht="24" hidden="1" customHeight="1" thickBot="1" x14ac:dyDescent="0.25">
      <c r="A1062" s="534"/>
      <c r="B1062" s="537"/>
      <c r="C1062" s="539"/>
      <c r="D1062" s="147" t="s">
        <v>5</v>
      </c>
      <c r="E1062" s="79">
        <v>1</v>
      </c>
      <c r="F1062" s="150" t="s">
        <v>8</v>
      </c>
      <c r="G1062" s="139" t="s">
        <v>19</v>
      </c>
      <c r="H1062" s="139">
        <v>3</v>
      </c>
      <c r="I1062" s="79">
        <v>30</v>
      </c>
      <c r="J1062" s="80">
        <v>70</v>
      </c>
      <c r="K1062" s="80">
        <f t="shared" si="493"/>
        <v>2100</v>
      </c>
      <c r="L1062" s="79">
        <v>0</v>
      </c>
      <c r="M1062" s="80"/>
      <c r="N1062" s="80">
        <f t="shared" si="494"/>
        <v>0</v>
      </c>
      <c r="O1062" s="81">
        <f t="shared" si="495"/>
        <v>2100</v>
      </c>
    </row>
    <row r="1063" spans="1:15" s="2" customFormat="1" ht="24" hidden="1" customHeight="1" thickBot="1" x14ac:dyDescent="0.25">
      <c r="A1063" s="534"/>
      <c r="B1063" s="537"/>
      <c r="C1063" s="539"/>
      <c r="D1063" s="498" t="s">
        <v>40</v>
      </c>
      <c r="E1063" s="541"/>
      <c r="F1063" s="541"/>
      <c r="G1063" s="541"/>
      <c r="H1063" s="541"/>
      <c r="I1063" s="86">
        <f>SUM(I1057:I1062)</f>
        <v>180</v>
      </c>
      <c r="J1063" s="87" t="s">
        <v>43</v>
      </c>
      <c r="K1063" s="87" t="s">
        <v>43</v>
      </c>
      <c r="L1063" s="86" t="s">
        <v>43</v>
      </c>
      <c r="M1063" s="87" t="s">
        <v>43</v>
      </c>
      <c r="N1063" s="88" t="s">
        <v>50</v>
      </c>
      <c r="O1063" s="89">
        <f>SUM(O1057:O1062)</f>
        <v>12600</v>
      </c>
    </row>
    <row r="1064" spans="1:15" s="2" customFormat="1" ht="24" hidden="1" customHeight="1" thickBot="1" x14ac:dyDescent="0.25">
      <c r="A1064" s="534"/>
      <c r="B1064" s="537"/>
      <c r="C1064" s="539"/>
      <c r="D1064" s="157" t="s">
        <v>5</v>
      </c>
      <c r="E1064" s="153">
        <v>1</v>
      </c>
      <c r="F1064" s="154" t="s">
        <v>8</v>
      </c>
      <c r="G1064" s="152" t="s">
        <v>18</v>
      </c>
      <c r="H1064" s="152">
        <v>3</v>
      </c>
      <c r="I1064" s="153">
        <v>100</v>
      </c>
      <c r="J1064" s="155">
        <v>90</v>
      </c>
      <c r="K1064" s="155">
        <f>J1064*I1064</f>
        <v>9000</v>
      </c>
      <c r="L1064" s="153">
        <v>0</v>
      </c>
      <c r="M1064" s="155"/>
      <c r="N1064" s="155">
        <f>M1064*L1064</f>
        <v>0</v>
      </c>
      <c r="O1064" s="156">
        <f>N1064+K1064</f>
        <v>9000</v>
      </c>
    </row>
    <row r="1065" spans="1:15" s="2" customFormat="1" ht="24" hidden="1" customHeight="1" thickBot="1" x14ac:dyDescent="0.25">
      <c r="A1065" s="534"/>
      <c r="B1065" s="537"/>
      <c r="C1065" s="540"/>
      <c r="D1065" s="498" t="s">
        <v>34</v>
      </c>
      <c r="E1065" s="541"/>
      <c r="F1065" s="541"/>
      <c r="G1065" s="541"/>
      <c r="H1065" s="541"/>
      <c r="I1065" s="86">
        <f>SUM(I1064)</f>
        <v>100</v>
      </c>
      <c r="J1065" s="87" t="s">
        <v>43</v>
      </c>
      <c r="K1065" s="87" t="s">
        <v>43</v>
      </c>
      <c r="L1065" s="86" t="s">
        <v>43</v>
      </c>
      <c r="M1065" s="87" t="s">
        <v>43</v>
      </c>
      <c r="N1065" s="88" t="s">
        <v>50</v>
      </c>
      <c r="O1065" s="89">
        <f>SUM(O1064)</f>
        <v>9000</v>
      </c>
    </row>
    <row r="1066" spans="1:15" s="2" customFormat="1" ht="24" hidden="1" customHeight="1" x14ac:dyDescent="0.2">
      <c r="A1066" s="534"/>
      <c r="B1066" s="537">
        <v>8</v>
      </c>
      <c r="C1066" s="538" t="s">
        <v>70</v>
      </c>
      <c r="D1066" s="148" t="s">
        <v>5</v>
      </c>
      <c r="E1066" s="83">
        <v>1</v>
      </c>
      <c r="F1066" s="151" t="s">
        <v>8</v>
      </c>
      <c r="G1066" s="140" t="s">
        <v>19</v>
      </c>
      <c r="H1066" s="140">
        <v>3</v>
      </c>
      <c r="I1066" s="83">
        <v>30</v>
      </c>
      <c r="J1066" s="84">
        <v>65</v>
      </c>
      <c r="K1066" s="84">
        <f>J1066*I1066</f>
        <v>1950</v>
      </c>
      <c r="L1066" s="83">
        <v>200</v>
      </c>
      <c r="M1066" s="84">
        <v>2</v>
      </c>
      <c r="N1066" s="84">
        <f>M1066*L1066</f>
        <v>400</v>
      </c>
      <c r="O1066" s="85">
        <f>N1066+K1066</f>
        <v>2350</v>
      </c>
    </row>
    <row r="1067" spans="1:15" s="2" customFormat="1" ht="24" hidden="1" customHeight="1" x14ac:dyDescent="0.2">
      <c r="A1067" s="534"/>
      <c r="B1067" s="537"/>
      <c r="C1067" s="539"/>
      <c r="D1067" s="146" t="s">
        <v>5</v>
      </c>
      <c r="E1067" s="32">
        <v>1</v>
      </c>
      <c r="F1067" s="36" t="s">
        <v>8</v>
      </c>
      <c r="G1067" s="35" t="s">
        <v>19</v>
      </c>
      <c r="H1067" s="35">
        <v>3</v>
      </c>
      <c r="I1067" s="32">
        <v>30</v>
      </c>
      <c r="J1067" s="33">
        <v>65</v>
      </c>
      <c r="K1067" s="33">
        <f t="shared" ref="K1067:K1071" si="496">J1067*I1067</f>
        <v>1950</v>
      </c>
      <c r="L1067" s="32">
        <v>200</v>
      </c>
      <c r="M1067" s="33">
        <v>2</v>
      </c>
      <c r="N1067" s="33">
        <f t="shared" ref="N1067:N1071" si="497">M1067*L1067</f>
        <v>400</v>
      </c>
      <c r="O1067" s="52">
        <f t="shared" ref="O1067:O1071" si="498">N1067+K1067</f>
        <v>2350</v>
      </c>
    </row>
    <row r="1068" spans="1:15" s="2" customFormat="1" ht="24" hidden="1" customHeight="1" x14ac:dyDescent="0.2">
      <c r="A1068" s="534"/>
      <c r="B1068" s="537"/>
      <c r="C1068" s="539"/>
      <c r="D1068" s="146" t="s">
        <v>5</v>
      </c>
      <c r="E1068" s="32">
        <v>1</v>
      </c>
      <c r="F1068" s="36" t="s">
        <v>8</v>
      </c>
      <c r="G1068" s="35" t="s">
        <v>19</v>
      </c>
      <c r="H1068" s="35">
        <v>3</v>
      </c>
      <c r="I1068" s="32">
        <v>30</v>
      </c>
      <c r="J1068" s="33">
        <v>65</v>
      </c>
      <c r="K1068" s="33">
        <f t="shared" si="496"/>
        <v>1950</v>
      </c>
      <c r="L1068" s="32">
        <v>200</v>
      </c>
      <c r="M1068" s="33">
        <v>2</v>
      </c>
      <c r="N1068" s="33">
        <f t="shared" si="497"/>
        <v>400</v>
      </c>
      <c r="O1068" s="52">
        <f t="shared" si="498"/>
        <v>2350</v>
      </c>
    </row>
    <row r="1069" spans="1:15" s="2" customFormat="1" ht="24" hidden="1" customHeight="1" x14ac:dyDescent="0.2">
      <c r="A1069" s="534"/>
      <c r="B1069" s="537"/>
      <c r="C1069" s="539"/>
      <c r="D1069" s="146" t="s">
        <v>5</v>
      </c>
      <c r="E1069" s="32">
        <v>1</v>
      </c>
      <c r="F1069" s="36" t="s">
        <v>8</v>
      </c>
      <c r="G1069" s="35" t="s">
        <v>19</v>
      </c>
      <c r="H1069" s="35">
        <v>3</v>
      </c>
      <c r="I1069" s="32">
        <v>30</v>
      </c>
      <c r="J1069" s="33">
        <v>65</v>
      </c>
      <c r="K1069" s="33">
        <f t="shared" si="496"/>
        <v>1950</v>
      </c>
      <c r="L1069" s="32">
        <v>200</v>
      </c>
      <c r="M1069" s="33">
        <v>2</v>
      </c>
      <c r="N1069" s="33">
        <f t="shared" si="497"/>
        <v>400</v>
      </c>
      <c r="O1069" s="52">
        <f t="shared" si="498"/>
        <v>2350</v>
      </c>
    </row>
    <row r="1070" spans="1:15" s="2" customFormat="1" ht="24" hidden="1" customHeight="1" x14ac:dyDescent="0.2">
      <c r="A1070" s="534"/>
      <c r="B1070" s="537"/>
      <c r="C1070" s="539"/>
      <c r="D1070" s="146" t="s">
        <v>5</v>
      </c>
      <c r="E1070" s="32">
        <v>1</v>
      </c>
      <c r="F1070" s="36" t="s">
        <v>8</v>
      </c>
      <c r="G1070" s="35" t="s">
        <v>19</v>
      </c>
      <c r="H1070" s="35">
        <v>3</v>
      </c>
      <c r="I1070" s="32">
        <v>30</v>
      </c>
      <c r="J1070" s="33">
        <v>65</v>
      </c>
      <c r="K1070" s="33">
        <f t="shared" si="496"/>
        <v>1950</v>
      </c>
      <c r="L1070" s="32">
        <v>200</v>
      </c>
      <c r="M1070" s="33">
        <v>2</v>
      </c>
      <c r="N1070" s="33">
        <f t="shared" si="497"/>
        <v>400</v>
      </c>
      <c r="O1070" s="52">
        <f t="shared" si="498"/>
        <v>2350</v>
      </c>
    </row>
    <row r="1071" spans="1:15" s="2" customFormat="1" ht="24" hidden="1" customHeight="1" thickBot="1" x14ac:dyDescent="0.25">
      <c r="A1071" s="534"/>
      <c r="B1071" s="537"/>
      <c r="C1071" s="539"/>
      <c r="D1071" s="147" t="s">
        <v>5</v>
      </c>
      <c r="E1071" s="79">
        <v>1</v>
      </c>
      <c r="F1071" s="150" t="s">
        <v>8</v>
      </c>
      <c r="G1071" s="139" t="s">
        <v>19</v>
      </c>
      <c r="H1071" s="139">
        <v>3</v>
      </c>
      <c r="I1071" s="79">
        <v>30</v>
      </c>
      <c r="J1071" s="80">
        <v>65</v>
      </c>
      <c r="K1071" s="80">
        <f t="shared" si="496"/>
        <v>1950</v>
      </c>
      <c r="L1071" s="79">
        <v>200</v>
      </c>
      <c r="M1071" s="80">
        <v>2</v>
      </c>
      <c r="N1071" s="80">
        <f t="shared" si="497"/>
        <v>400</v>
      </c>
      <c r="O1071" s="81">
        <f t="shared" si="498"/>
        <v>2350</v>
      </c>
    </row>
    <row r="1072" spans="1:15" s="2" customFormat="1" ht="24" hidden="1" customHeight="1" thickBot="1" x14ac:dyDescent="0.25">
      <c r="A1072" s="534"/>
      <c r="B1072" s="537"/>
      <c r="C1072" s="539"/>
      <c r="D1072" s="498" t="s">
        <v>40</v>
      </c>
      <c r="E1072" s="541"/>
      <c r="F1072" s="541"/>
      <c r="G1072" s="541"/>
      <c r="H1072" s="541"/>
      <c r="I1072" s="86">
        <f>SUM(I1066:I1071)</f>
        <v>180</v>
      </c>
      <c r="J1072" s="87" t="s">
        <v>43</v>
      </c>
      <c r="K1072" s="87" t="s">
        <v>43</v>
      </c>
      <c r="L1072" s="86" t="s">
        <v>43</v>
      </c>
      <c r="M1072" s="87" t="s">
        <v>43</v>
      </c>
      <c r="N1072" s="88" t="s">
        <v>50</v>
      </c>
      <c r="O1072" s="89">
        <f>SUM(O1066:O1071)</f>
        <v>14100</v>
      </c>
    </row>
    <row r="1073" spans="1:15" s="2" customFormat="1" ht="24" hidden="1" customHeight="1" x14ac:dyDescent="0.2">
      <c r="A1073" s="534"/>
      <c r="B1073" s="537"/>
      <c r="C1073" s="539"/>
      <c r="D1073" s="148" t="s">
        <v>5</v>
      </c>
      <c r="E1073" s="83">
        <v>1</v>
      </c>
      <c r="F1073" s="151" t="s">
        <v>8</v>
      </c>
      <c r="G1073" s="140" t="s">
        <v>18</v>
      </c>
      <c r="H1073" s="140">
        <v>3</v>
      </c>
      <c r="I1073" s="83">
        <v>100</v>
      </c>
      <c r="J1073" s="84">
        <v>95</v>
      </c>
      <c r="K1073" s="84">
        <f>J1073*I1073</f>
        <v>9500</v>
      </c>
      <c r="L1073" s="83">
        <v>200</v>
      </c>
      <c r="M1073" s="84">
        <v>2</v>
      </c>
      <c r="N1073" s="84">
        <f>M1073*L1073</f>
        <v>400</v>
      </c>
      <c r="O1073" s="85">
        <f>N1073+K1073</f>
        <v>9900</v>
      </c>
    </row>
    <row r="1074" spans="1:15" s="2" customFormat="1" ht="24" hidden="1" customHeight="1" thickBot="1" x14ac:dyDescent="0.25">
      <c r="A1074" s="535"/>
      <c r="B1074" s="542"/>
      <c r="C1074" s="540"/>
      <c r="D1074" s="655" t="s">
        <v>34</v>
      </c>
      <c r="E1074" s="656"/>
      <c r="F1074" s="656"/>
      <c r="G1074" s="656"/>
      <c r="H1074" s="656"/>
      <c r="I1074" s="66">
        <f>SUM(I1073)</f>
        <v>100</v>
      </c>
      <c r="J1074" s="67" t="s">
        <v>43</v>
      </c>
      <c r="K1074" s="67" t="s">
        <v>43</v>
      </c>
      <c r="L1074" s="66" t="s">
        <v>43</v>
      </c>
      <c r="M1074" s="67" t="s">
        <v>43</v>
      </c>
      <c r="N1074" s="68" t="s">
        <v>50</v>
      </c>
      <c r="O1074" s="69">
        <f>SUM(O1073)</f>
        <v>9900</v>
      </c>
    </row>
    <row r="1075" spans="1:15" s="2" customFormat="1" ht="24" hidden="1" customHeight="1" thickBot="1" x14ac:dyDescent="0.25">
      <c r="A1075" s="550"/>
      <c r="B1075" s="551"/>
      <c r="C1075" s="551"/>
      <c r="D1075" s="551"/>
      <c r="E1075" s="551"/>
      <c r="F1075" s="551"/>
      <c r="G1075" s="551"/>
      <c r="H1075" s="551"/>
      <c r="I1075" s="551"/>
      <c r="J1075" s="551"/>
      <c r="K1075" s="551"/>
      <c r="L1075" s="551"/>
      <c r="M1075" s="551"/>
      <c r="N1075" s="551"/>
      <c r="O1075" s="552"/>
    </row>
    <row r="1076" spans="1:15" s="2" customFormat="1" ht="24" hidden="1" customHeight="1" x14ac:dyDescent="0.2">
      <c r="A1076" s="530" t="s">
        <v>84</v>
      </c>
      <c r="B1076" s="573">
        <v>8</v>
      </c>
      <c r="C1076" s="570" t="s">
        <v>69</v>
      </c>
      <c r="D1076" s="383" t="s">
        <v>5</v>
      </c>
      <c r="E1076" s="224">
        <v>1</v>
      </c>
      <c r="F1076" s="328" t="s">
        <v>8</v>
      </c>
      <c r="G1076" s="310" t="s">
        <v>19</v>
      </c>
      <c r="H1076" s="310">
        <v>3</v>
      </c>
      <c r="I1076" s="224">
        <v>30</v>
      </c>
      <c r="J1076" s="225">
        <f>AVERAGE(J1009,J1028,J1047,J1057)</f>
        <v>55</v>
      </c>
      <c r="K1076" s="225">
        <f>J1076*I1076</f>
        <v>1650</v>
      </c>
      <c r="L1076" s="224">
        <v>0</v>
      </c>
      <c r="M1076" s="225"/>
      <c r="N1076" s="225">
        <f>M1076*L1076</f>
        <v>0</v>
      </c>
      <c r="O1076" s="226">
        <f>N1076+K1076</f>
        <v>1650</v>
      </c>
    </row>
    <row r="1077" spans="1:15" s="2" customFormat="1" ht="24" hidden="1" customHeight="1" x14ac:dyDescent="0.2">
      <c r="A1077" s="531"/>
      <c r="B1077" s="574"/>
      <c r="C1077" s="571"/>
      <c r="D1077" s="325" t="s">
        <v>5</v>
      </c>
      <c r="E1077" s="13">
        <v>1</v>
      </c>
      <c r="F1077" s="16" t="s">
        <v>8</v>
      </c>
      <c r="G1077" s="158" t="s">
        <v>19</v>
      </c>
      <c r="H1077" s="158">
        <v>3</v>
      </c>
      <c r="I1077" s="13">
        <v>30</v>
      </c>
      <c r="J1077" s="14">
        <f t="shared" ref="J1077:J1081" si="499">AVERAGE(J1010,J1029,J1048,J1058)</f>
        <v>55</v>
      </c>
      <c r="K1077" s="14">
        <f t="shared" ref="K1077:K1081" si="500">J1077*I1077</f>
        <v>1650</v>
      </c>
      <c r="L1077" s="13">
        <v>0</v>
      </c>
      <c r="M1077" s="14"/>
      <c r="N1077" s="14">
        <f t="shared" ref="N1077:N1081" si="501">M1077*L1077</f>
        <v>0</v>
      </c>
      <c r="O1077" s="53">
        <f t="shared" ref="O1077:O1081" si="502">N1077+K1077</f>
        <v>1650</v>
      </c>
    </row>
    <row r="1078" spans="1:15" s="2" customFormat="1" ht="24" hidden="1" customHeight="1" x14ac:dyDescent="0.2">
      <c r="A1078" s="531"/>
      <c r="B1078" s="574"/>
      <c r="C1078" s="571"/>
      <c r="D1078" s="325" t="s">
        <v>5</v>
      </c>
      <c r="E1078" s="13">
        <v>1</v>
      </c>
      <c r="F1078" s="16" t="s">
        <v>8</v>
      </c>
      <c r="G1078" s="158" t="s">
        <v>19</v>
      </c>
      <c r="H1078" s="158">
        <v>3</v>
      </c>
      <c r="I1078" s="13">
        <v>30</v>
      </c>
      <c r="J1078" s="14">
        <f t="shared" si="499"/>
        <v>55</v>
      </c>
      <c r="K1078" s="14">
        <f t="shared" si="500"/>
        <v>1650</v>
      </c>
      <c r="L1078" s="13">
        <v>0</v>
      </c>
      <c r="M1078" s="14"/>
      <c r="N1078" s="14">
        <f t="shared" si="501"/>
        <v>0</v>
      </c>
      <c r="O1078" s="53">
        <f t="shared" si="502"/>
        <v>1650</v>
      </c>
    </row>
    <row r="1079" spans="1:15" s="2" customFormat="1" ht="24" hidden="1" customHeight="1" x14ac:dyDescent="0.2">
      <c r="A1079" s="531"/>
      <c r="B1079" s="574"/>
      <c r="C1079" s="571"/>
      <c r="D1079" s="325" t="s">
        <v>5</v>
      </c>
      <c r="E1079" s="13">
        <v>1</v>
      </c>
      <c r="F1079" s="16" t="s">
        <v>8</v>
      </c>
      <c r="G1079" s="158" t="s">
        <v>19</v>
      </c>
      <c r="H1079" s="158">
        <v>3</v>
      </c>
      <c r="I1079" s="13">
        <v>30</v>
      </c>
      <c r="J1079" s="14">
        <f t="shared" si="499"/>
        <v>55</v>
      </c>
      <c r="K1079" s="14">
        <f t="shared" si="500"/>
        <v>1650</v>
      </c>
      <c r="L1079" s="13">
        <v>0</v>
      </c>
      <c r="M1079" s="14"/>
      <c r="N1079" s="14">
        <f t="shared" si="501"/>
        <v>0</v>
      </c>
      <c r="O1079" s="53">
        <f t="shared" si="502"/>
        <v>1650</v>
      </c>
    </row>
    <row r="1080" spans="1:15" s="2" customFormat="1" ht="24" hidden="1" customHeight="1" x14ac:dyDescent="0.2">
      <c r="A1080" s="531"/>
      <c r="B1080" s="574"/>
      <c r="C1080" s="571"/>
      <c r="D1080" s="325" t="s">
        <v>5</v>
      </c>
      <c r="E1080" s="13">
        <v>1</v>
      </c>
      <c r="F1080" s="16" t="s">
        <v>8</v>
      </c>
      <c r="G1080" s="158" t="s">
        <v>19</v>
      </c>
      <c r="H1080" s="158">
        <v>3</v>
      </c>
      <c r="I1080" s="13">
        <v>30</v>
      </c>
      <c r="J1080" s="14">
        <f t="shared" si="499"/>
        <v>55</v>
      </c>
      <c r="K1080" s="14">
        <f t="shared" si="500"/>
        <v>1650</v>
      </c>
      <c r="L1080" s="13">
        <v>0</v>
      </c>
      <c r="M1080" s="14"/>
      <c r="N1080" s="14">
        <f t="shared" si="501"/>
        <v>0</v>
      </c>
      <c r="O1080" s="53">
        <f t="shared" si="502"/>
        <v>1650</v>
      </c>
    </row>
    <row r="1081" spans="1:15" s="2" customFormat="1" ht="24" hidden="1" customHeight="1" thickBot="1" x14ac:dyDescent="0.25">
      <c r="A1081" s="531"/>
      <c r="B1081" s="574"/>
      <c r="C1081" s="571"/>
      <c r="D1081" s="326" t="s">
        <v>5</v>
      </c>
      <c r="E1081" s="266">
        <v>1</v>
      </c>
      <c r="F1081" s="329" t="s">
        <v>8</v>
      </c>
      <c r="G1081" s="311" t="s">
        <v>19</v>
      </c>
      <c r="H1081" s="311">
        <v>3</v>
      </c>
      <c r="I1081" s="266">
        <v>30</v>
      </c>
      <c r="J1081" s="415">
        <f t="shared" si="499"/>
        <v>55</v>
      </c>
      <c r="K1081" s="267">
        <f t="shared" si="500"/>
        <v>1650</v>
      </c>
      <c r="L1081" s="266">
        <v>0</v>
      </c>
      <c r="M1081" s="267"/>
      <c r="N1081" s="267">
        <f t="shared" si="501"/>
        <v>0</v>
      </c>
      <c r="O1081" s="268">
        <f t="shared" si="502"/>
        <v>1650</v>
      </c>
    </row>
    <row r="1082" spans="1:15" s="2" customFormat="1" ht="24" hidden="1" customHeight="1" thickBot="1" x14ac:dyDescent="0.25">
      <c r="A1082" s="531"/>
      <c r="B1082" s="574"/>
      <c r="C1082" s="571"/>
      <c r="D1082" s="575" t="s">
        <v>40</v>
      </c>
      <c r="E1082" s="576"/>
      <c r="F1082" s="576"/>
      <c r="G1082" s="576"/>
      <c r="H1082" s="576"/>
      <c r="I1082" s="275">
        <f>SUM(I1076:I1081)</f>
        <v>180</v>
      </c>
      <c r="J1082" s="276" t="s">
        <v>43</v>
      </c>
      <c r="K1082" s="276" t="s">
        <v>43</v>
      </c>
      <c r="L1082" s="275" t="s">
        <v>43</v>
      </c>
      <c r="M1082" s="276" t="s">
        <v>43</v>
      </c>
      <c r="N1082" s="277" t="s">
        <v>50</v>
      </c>
      <c r="O1082" s="278">
        <f>SUM(O1076:O1081)</f>
        <v>9900</v>
      </c>
    </row>
    <row r="1083" spans="1:15" s="2" customFormat="1" ht="24" hidden="1" customHeight="1" thickBot="1" x14ac:dyDescent="0.25">
      <c r="A1083" s="531"/>
      <c r="B1083" s="574"/>
      <c r="C1083" s="571"/>
      <c r="D1083" s="327" t="s">
        <v>5</v>
      </c>
      <c r="E1083" s="284">
        <v>1</v>
      </c>
      <c r="F1083" s="330" t="s">
        <v>8</v>
      </c>
      <c r="G1083" s="312" t="s">
        <v>18</v>
      </c>
      <c r="H1083" s="312">
        <v>3</v>
      </c>
      <c r="I1083" s="284">
        <v>100</v>
      </c>
      <c r="J1083" s="285">
        <f>AVERAGE(J1016,J1035,J1054,J1064)</f>
        <v>76.25</v>
      </c>
      <c r="K1083" s="285">
        <f>J1083*I1083</f>
        <v>7625</v>
      </c>
      <c r="L1083" s="284">
        <v>0</v>
      </c>
      <c r="M1083" s="285"/>
      <c r="N1083" s="285">
        <f>M1083*L1083</f>
        <v>0</v>
      </c>
      <c r="O1083" s="286">
        <f>N1083+K1083</f>
        <v>7625</v>
      </c>
    </row>
    <row r="1084" spans="1:15" s="2" customFormat="1" ht="24" hidden="1" customHeight="1" thickBot="1" x14ac:dyDescent="0.25">
      <c r="A1084" s="531"/>
      <c r="B1084" s="574"/>
      <c r="C1084" s="572"/>
      <c r="D1084" s="575" t="s">
        <v>34</v>
      </c>
      <c r="E1084" s="576"/>
      <c r="F1084" s="576"/>
      <c r="G1084" s="576"/>
      <c r="H1084" s="576"/>
      <c r="I1084" s="275">
        <f>SUM(I1083)</f>
        <v>100</v>
      </c>
      <c r="J1084" s="276" t="s">
        <v>43</v>
      </c>
      <c r="K1084" s="276" t="s">
        <v>43</v>
      </c>
      <c r="L1084" s="275" t="s">
        <v>43</v>
      </c>
      <c r="M1084" s="276" t="s">
        <v>43</v>
      </c>
      <c r="N1084" s="277" t="s">
        <v>50</v>
      </c>
      <c r="O1084" s="278">
        <f>SUM(O1083)</f>
        <v>7625</v>
      </c>
    </row>
    <row r="1085" spans="1:15" s="2" customFormat="1" ht="24" customHeight="1" x14ac:dyDescent="0.2">
      <c r="A1085" s="531"/>
      <c r="B1085" s="577">
        <v>7</v>
      </c>
      <c r="C1085" s="505" t="s">
        <v>118</v>
      </c>
      <c r="D1085" s="465" t="s">
        <v>5</v>
      </c>
      <c r="E1085" s="440">
        <v>1</v>
      </c>
      <c r="F1085" s="491" t="s">
        <v>8</v>
      </c>
      <c r="G1085" s="485" t="s">
        <v>19</v>
      </c>
      <c r="H1085" s="485">
        <v>3</v>
      </c>
      <c r="I1085" s="440">
        <v>30</v>
      </c>
      <c r="J1085" s="442">
        <f>AVERAGE(J1018,J1037,J1066)</f>
        <v>59</v>
      </c>
      <c r="K1085" s="442">
        <f>J1085*I1085</f>
        <v>1770</v>
      </c>
      <c r="L1085" s="440">
        <v>200</v>
      </c>
      <c r="M1085" s="442">
        <f>AVERAGE(M1018,M1037,M1066)</f>
        <v>4.2666666666666666</v>
      </c>
      <c r="N1085" s="442">
        <f>M1085*L1085</f>
        <v>853.33333333333337</v>
      </c>
      <c r="O1085" s="443">
        <f>N1085+K1085</f>
        <v>2623.3333333333335</v>
      </c>
    </row>
    <row r="1086" spans="1:15" s="2" customFormat="1" ht="24" customHeight="1" x14ac:dyDescent="0.2">
      <c r="A1086" s="531"/>
      <c r="B1086" s="577"/>
      <c r="C1086" s="506"/>
      <c r="D1086" s="466" t="s">
        <v>5</v>
      </c>
      <c r="E1086" s="445">
        <v>1</v>
      </c>
      <c r="F1086" s="490" t="s">
        <v>8</v>
      </c>
      <c r="G1086" s="487" t="s">
        <v>19</v>
      </c>
      <c r="H1086" s="487">
        <v>3</v>
      </c>
      <c r="I1086" s="445">
        <v>30</v>
      </c>
      <c r="J1086" s="442">
        <f t="shared" ref="J1086:J1090" si="503">AVERAGE(J1019,J1038,J1067)</f>
        <v>59</v>
      </c>
      <c r="K1086" s="447">
        <f t="shared" ref="K1086:K1090" si="504">J1086*I1086</f>
        <v>1770</v>
      </c>
      <c r="L1086" s="445">
        <v>200</v>
      </c>
      <c r="M1086" s="442">
        <f t="shared" ref="M1086:M1090" si="505">AVERAGE(M1019,M1038,M1067)</f>
        <v>4.2666666666666666</v>
      </c>
      <c r="N1086" s="447">
        <f t="shared" ref="N1086:N1090" si="506">M1086*L1086</f>
        <v>853.33333333333337</v>
      </c>
      <c r="O1086" s="448">
        <f t="shared" ref="O1086:O1090" si="507">N1086+K1086</f>
        <v>2623.3333333333335</v>
      </c>
    </row>
    <row r="1087" spans="1:15" s="2" customFormat="1" ht="24" customHeight="1" x14ac:dyDescent="0.2">
      <c r="A1087" s="531"/>
      <c r="B1087" s="577"/>
      <c r="C1087" s="506"/>
      <c r="D1087" s="466" t="s">
        <v>5</v>
      </c>
      <c r="E1087" s="445">
        <v>1</v>
      </c>
      <c r="F1087" s="490" t="s">
        <v>8</v>
      </c>
      <c r="G1087" s="487" t="s">
        <v>19</v>
      </c>
      <c r="H1087" s="487">
        <v>3</v>
      </c>
      <c r="I1087" s="445">
        <v>30</v>
      </c>
      <c r="J1087" s="442">
        <f t="shared" si="503"/>
        <v>59</v>
      </c>
      <c r="K1087" s="447">
        <f t="shared" si="504"/>
        <v>1770</v>
      </c>
      <c r="L1087" s="445">
        <v>200</v>
      </c>
      <c r="M1087" s="442">
        <f t="shared" si="505"/>
        <v>4.2666666666666666</v>
      </c>
      <c r="N1087" s="447">
        <f t="shared" si="506"/>
        <v>853.33333333333337</v>
      </c>
      <c r="O1087" s="448">
        <f t="shared" si="507"/>
        <v>2623.3333333333335</v>
      </c>
    </row>
    <row r="1088" spans="1:15" s="2" customFormat="1" ht="24" customHeight="1" x14ac:dyDescent="0.2">
      <c r="A1088" s="531"/>
      <c r="B1088" s="577"/>
      <c r="C1088" s="506"/>
      <c r="D1088" s="466" t="s">
        <v>5</v>
      </c>
      <c r="E1088" s="445">
        <v>1</v>
      </c>
      <c r="F1088" s="490" t="s">
        <v>8</v>
      </c>
      <c r="G1088" s="487" t="s">
        <v>19</v>
      </c>
      <c r="H1088" s="487">
        <v>3</v>
      </c>
      <c r="I1088" s="445">
        <v>30</v>
      </c>
      <c r="J1088" s="442">
        <f t="shared" si="503"/>
        <v>59</v>
      </c>
      <c r="K1088" s="447">
        <f t="shared" si="504"/>
        <v>1770</v>
      </c>
      <c r="L1088" s="445">
        <v>200</v>
      </c>
      <c r="M1088" s="442">
        <f t="shared" si="505"/>
        <v>4.2666666666666666</v>
      </c>
      <c r="N1088" s="447">
        <f t="shared" si="506"/>
        <v>853.33333333333337</v>
      </c>
      <c r="O1088" s="448">
        <f t="shared" si="507"/>
        <v>2623.3333333333335</v>
      </c>
    </row>
    <row r="1089" spans="1:15" s="2" customFormat="1" ht="24" customHeight="1" x14ac:dyDescent="0.2">
      <c r="A1089" s="531"/>
      <c r="B1089" s="577"/>
      <c r="C1089" s="506"/>
      <c r="D1089" s="466" t="s">
        <v>5</v>
      </c>
      <c r="E1089" s="445">
        <v>1</v>
      </c>
      <c r="F1089" s="490" t="s">
        <v>8</v>
      </c>
      <c r="G1089" s="487" t="s">
        <v>19</v>
      </c>
      <c r="H1089" s="487">
        <v>3</v>
      </c>
      <c r="I1089" s="445">
        <v>30</v>
      </c>
      <c r="J1089" s="442">
        <f t="shared" si="503"/>
        <v>59</v>
      </c>
      <c r="K1089" s="447">
        <f t="shared" si="504"/>
        <v>1770</v>
      </c>
      <c r="L1089" s="445">
        <v>200</v>
      </c>
      <c r="M1089" s="442">
        <f t="shared" si="505"/>
        <v>4.2666666666666666</v>
      </c>
      <c r="N1089" s="447">
        <f t="shared" si="506"/>
        <v>853.33333333333337</v>
      </c>
      <c r="O1089" s="448">
        <f t="shared" si="507"/>
        <v>2623.3333333333335</v>
      </c>
    </row>
    <row r="1090" spans="1:15" s="2" customFormat="1" ht="24" customHeight="1" thickBot="1" x14ac:dyDescent="0.25">
      <c r="A1090" s="531"/>
      <c r="B1090" s="577"/>
      <c r="C1090" s="506"/>
      <c r="D1090" s="467" t="s">
        <v>5</v>
      </c>
      <c r="E1090" s="450">
        <v>1</v>
      </c>
      <c r="F1090" s="492" t="s">
        <v>8</v>
      </c>
      <c r="G1090" s="489" t="s">
        <v>19</v>
      </c>
      <c r="H1090" s="489">
        <v>3</v>
      </c>
      <c r="I1090" s="450">
        <v>30</v>
      </c>
      <c r="J1090" s="442">
        <f t="shared" si="503"/>
        <v>59</v>
      </c>
      <c r="K1090" s="452">
        <f t="shared" si="504"/>
        <v>1770</v>
      </c>
      <c r="L1090" s="450">
        <v>200</v>
      </c>
      <c r="M1090" s="442">
        <f t="shared" si="505"/>
        <v>4.2666666666666666</v>
      </c>
      <c r="N1090" s="452">
        <f t="shared" si="506"/>
        <v>853.33333333333337</v>
      </c>
      <c r="O1090" s="453">
        <f t="shared" si="507"/>
        <v>2623.3333333333335</v>
      </c>
    </row>
    <row r="1091" spans="1:15" s="2" customFormat="1" ht="24" customHeight="1" thickBot="1" x14ac:dyDescent="0.25">
      <c r="A1091" s="531"/>
      <c r="B1091" s="577"/>
      <c r="C1091" s="506"/>
      <c r="D1091" s="508" t="s">
        <v>40</v>
      </c>
      <c r="E1091" s="509"/>
      <c r="F1091" s="509"/>
      <c r="G1091" s="509"/>
      <c r="H1091" s="509"/>
      <c r="I1091" s="454">
        <f>SUM(I1085:I1090)</f>
        <v>180</v>
      </c>
      <c r="J1091" s="455" t="s">
        <v>43</v>
      </c>
      <c r="K1091" s="455" t="s">
        <v>43</v>
      </c>
      <c r="L1091" s="454" t="s">
        <v>43</v>
      </c>
      <c r="M1091" s="455" t="s">
        <v>43</v>
      </c>
      <c r="N1091" s="456" t="s">
        <v>50</v>
      </c>
      <c r="O1091" s="457">
        <f>SUM(O1085:O1090)</f>
        <v>15740.000000000002</v>
      </c>
    </row>
    <row r="1092" spans="1:15" s="2" customFormat="1" ht="24" customHeight="1" thickBot="1" x14ac:dyDescent="0.25">
      <c r="A1092" s="531"/>
      <c r="B1092" s="577"/>
      <c r="C1092" s="506"/>
      <c r="D1092" s="464" t="s">
        <v>5</v>
      </c>
      <c r="E1092" s="460">
        <v>1</v>
      </c>
      <c r="F1092" s="493" t="s">
        <v>8</v>
      </c>
      <c r="G1092" s="461" t="s">
        <v>18</v>
      </c>
      <c r="H1092" s="461">
        <v>3</v>
      </c>
      <c r="I1092" s="460">
        <v>100</v>
      </c>
      <c r="J1092" s="462">
        <f>AVERAGE(J1025,J1044,J1073)</f>
        <v>90</v>
      </c>
      <c r="K1092" s="462">
        <f>J1092*I1092</f>
        <v>9000</v>
      </c>
      <c r="L1092" s="460">
        <v>200</v>
      </c>
      <c r="M1092" s="462">
        <f>AVERAGE(M1025,M1044,M1073)</f>
        <v>4.2666666666666666</v>
      </c>
      <c r="N1092" s="462">
        <f>M1092*L1092</f>
        <v>853.33333333333337</v>
      </c>
      <c r="O1092" s="463">
        <f>N1092+K1092</f>
        <v>9853.3333333333339</v>
      </c>
    </row>
    <row r="1093" spans="1:15" s="2" customFormat="1" ht="24" customHeight="1" thickBot="1" x14ac:dyDescent="0.25">
      <c r="A1093" s="532"/>
      <c r="B1093" s="578"/>
      <c r="C1093" s="507"/>
      <c r="D1093" s="508" t="s">
        <v>34</v>
      </c>
      <c r="E1093" s="509"/>
      <c r="F1093" s="509"/>
      <c r="G1093" s="509"/>
      <c r="H1093" s="509"/>
      <c r="I1093" s="454">
        <f>SUM(I1092)</f>
        <v>100</v>
      </c>
      <c r="J1093" s="455" t="s">
        <v>43</v>
      </c>
      <c r="K1093" s="455" t="s">
        <v>43</v>
      </c>
      <c r="L1093" s="454" t="s">
        <v>43</v>
      </c>
      <c r="M1093" s="455" t="s">
        <v>43</v>
      </c>
      <c r="N1093" s="456" t="s">
        <v>50</v>
      </c>
      <c r="O1093" s="457">
        <f>SUM(O1092)</f>
        <v>9853.3333333333339</v>
      </c>
    </row>
    <row r="1094" spans="1:15" s="2" customFormat="1" ht="24" customHeight="1" thickBot="1" x14ac:dyDescent="0.25">
      <c r="A1094" s="625" t="s">
        <v>120</v>
      </c>
      <c r="B1094" s="626"/>
      <c r="C1094" s="626"/>
      <c r="D1094" s="626"/>
      <c r="E1094" s="626"/>
      <c r="F1094" s="626"/>
      <c r="G1094" s="626"/>
      <c r="H1094" s="626"/>
      <c r="I1094" s="626"/>
      <c r="J1094" s="626"/>
      <c r="K1094" s="626"/>
      <c r="L1094" s="626"/>
      <c r="M1094" s="626"/>
      <c r="N1094" s="626"/>
      <c r="O1094" s="494">
        <f>SUM(O1091,O1093)</f>
        <v>25593.333333333336</v>
      </c>
    </row>
    <row r="1095" spans="1:15" ht="24" hidden="1" customHeight="1" x14ac:dyDescent="0.2">
      <c r="A1095" s="526" t="s">
        <v>75</v>
      </c>
      <c r="B1095" s="500">
        <v>9</v>
      </c>
      <c r="C1095" s="502" t="s">
        <v>72</v>
      </c>
      <c r="D1095" s="178" t="s">
        <v>5</v>
      </c>
      <c r="E1095" s="71">
        <v>1</v>
      </c>
      <c r="F1095" s="182" t="s">
        <v>8</v>
      </c>
      <c r="G1095" s="173" t="s">
        <v>19</v>
      </c>
      <c r="H1095" s="173">
        <v>3</v>
      </c>
      <c r="I1095" s="71">
        <v>30</v>
      </c>
      <c r="J1095" s="72">
        <v>63</v>
      </c>
      <c r="K1095" s="72">
        <f>J1095*I1095</f>
        <v>1890</v>
      </c>
      <c r="L1095" s="71">
        <v>0</v>
      </c>
      <c r="M1095" s="72"/>
      <c r="N1095" s="72">
        <f>M1095*L1095</f>
        <v>0</v>
      </c>
      <c r="O1095" s="73">
        <f>N1095+K1095</f>
        <v>1890</v>
      </c>
    </row>
    <row r="1096" spans="1:15" ht="24" hidden="1" customHeight="1" x14ac:dyDescent="0.2">
      <c r="A1096" s="527"/>
      <c r="B1096" s="501"/>
      <c r="C1096" s="503"/>
      <c r="D1096" s="179" t="s">
        <v>5</v>
      </c>
      <c r="E1096" s="9">
        <v>1</v>
      </c>
      <c r="F1096" s="17" t="s">
        <v>8</v>
      </c>
      <c r="G1096" s="161" t="s">
        <v>29</v>
      </c>
      <c r="H1096" s="161">
        <v>3</v>
      </c>
      <c r="I1096" s="9">
        <v>30</v>
      </c>
      <c r="J1096" s="10">
        <v>63</v>
      </c>
      <c r="K1096" s="10">
        <f t="shared" ref="K1096:K1100" si="508">J1096*I1096</f>
        <v>1890</v>
      </c>
      <c r="L1096" s="9">
        <v>0</v>
      </c>
      <c r="M1096" s="10"/>
      <c r="N1096" s="10">
        <f t="shared" ref="N1096:N1100" si="509">M1096*L1096</f>
        <v>0</v>
      </c>
      <c r="O1096" s="50">
        <f t="shared" ref="O1096:O1100" si="510">N1096+K1096</f>
        <v>1890</v>
      </c>
    </row>
    <row r="1097" spans="1:15" ht="24" hidden="1" customHeight="1" x14ac:dyDescent="0.2">
      <c r="A1097" s="527"/>
      <c r="B1097" s="501"/>
      <c r="C1097" s="503"/>
      <c r="D1097" s="179" t="s">
        <v>5</v>
      </c>
      <c r="E1097" s="9">
        <v>1</v>
      </c>
      <c r="F1097" s="17" t="s">
        <v>8</v>
      </c>
      <c r="G1097" s="161" t="s">
        <v>19</v>
      </c>
      <c r="H1097" s="161">
        <v>3</v>
      </c>
      <c r="I1097" s="9">
        <v>30</v>
      </c>
      <c r="J1097" s="10">
        <v>63</v>
      </c>
      <c r="K1097" s="10">
        <f t="shared" si="508"/>
        <v>1890</v>
      </c>
      <c r="L1097" s="9">
        <v>0</v>
      </c>
      <c r="M1097" s="10"/>
      <c r="N1097" s="10">
        <f t="shared" si="509"/>
        <v>0</v>
      </c>
      <c r="O1097" s="50">
        <f t="shared" si="510"/>
        <v>1890</v>
      </c>
    </row>
    <row r="1098" spans="1:15" ht="24" hidden="1" customHeight="1" x14ac:dyDescent="0.2">
      <c r="A1098" s="527"/>
      <c r="B1098" s="501"/>
      <c r="C1098" s="503"/>
      <c r="D1098" s="179" t="s">
        <v>5</v>
      </c>
      <c r="E1098" s="9">
        <v>1</v>
      </c>
      <c r="F1098" s="17" t="s">
        <v>8</v>
      </c>
      <c r="G1098" s="161" t="s">
        <v>29</v>
      </c>
      <c r="H1098" s="161">
        <v>3</v>
      </c>
      <c r="I1098" s="9">
        <v>30</v>
      </c>
      <c r="J1098" s="10">
        <v>63</v>
      </c>
      <c r="K1098" s="10">
        <f t="shared" si="508"/>
        <v>1890</v>
      </c>
      <c r="L1098" s="9">
        <v>0</v>
      </c>
      <c r="M1098" s="10"/>
      <c r="N1098" s="10">
        <f t="shared" si="509"/>
        <v>0</v>
      </c>
      <c r="O1098" s="50">
        <f t="shared" si="510"/>
        <v>1890</v>
      </c>
    </row>
    <row r="1099" spans="1:15" ht="24" hidden="1" customHeight="1" x14ac:dyDescent="0.2">
      <c r="A1099" s="527"/>
      <c r="B1099" s="501"/>
      <c r="C1099" s="503"/>
      <c r="D1099" s="179" t="s">
        <v>5</v>
      </c>
      <c r="E1099" s="9">
        <v>1</v>
      </c>
      <c r="F1099" s="17" t="s">
        <v>8</v>
      </c>
      <c r="G1099" s="161" t="s">
        <v>19</v>
      </c>
      <c r="H1099" s="161">
        <v>3</v>
      </c>
      <c r="I1099" s="9">
        <v>30</v>
      </c>
      <c r="J1099" s="10">
        <v>63</v>
      </c>
      <c r="K1099" s="10">
        <f t="shared" si="508"/>
        <v>1890</v>
      </c>
      <c r="L1099" s="9">
        <v>0</v>
      </c>
      <c r="M1099" s="10"/>
      <c r="N1099" s="10">
        <f t="shared" si="509"/>
        <v>0</v>
      </c>
      <c r="O1099" s="50">
        <f t="shared" si="510"/>
        <v>1890</v>
      </c>
    </row>
    <row r="1100" spans="1:15" ht="24" hidden="1" customHeight="1" thickBot="1" x14ac:dyDescent="0.25">
      <c r="A1100" s="527"/>
      <c r="B1100" s="501"/>
      <c r="C1100" s="503"/>
      <c r="D1100" s="180" t="s">
        <v>5</v>
      </c>
      <c r="E1100" s="100">
        <v>1</v>
      </c>
      <c r="F1100" s="183" t="s">
        <v>8</v>
      </c>
      <c r="G1100" s="172" t="s">
        <v>19</v>
      </c>
      <c r="H1100" s="172">
        <v>3</v>
      </c>
      <c r="I1100" s="100">
        <v>30</v>
      </c>
      <c r="J1100" s="99">
        <v>63</v>
      </c>
      <c r="K1100" s="99">
        <f t="shared" si="508"/>
        <v>1890</v>
      </c>
      <c r="L1100" s="100">
        <v>0</v>
      </c>
      <c r="M1100" s="99"/>
      <c r="N1100" s="99">
        <f t="shared" si="509"/>
        <v>0</v>
      </c>
      <c r="O1100" s="101">
        <f t="shared" si="510"/>
        <v>1890</v>
      </c>
    </row>
    <row r="1101" spans="1:15" ht="24" hidden="1" customHeight="1" thickBot="1" x14ac:dyDescent="0.25">
      <c r="A1101" s="527"/>
      <c r="B1101" s="501"/>
      <c r="C1101" s="503"/>
      <c r="D1101" s="497" t="s">
        <v>40</v>
      </c>
      <c r="E1101" s="499"/>
      <c r="F1101" s="499"/>
      <c r="G1101" s="499"/>
      <c r="H1101" s="499"/>
      <c r="I1101" s="108">
        <f>SUM(I1095:I1100)</f>
        <v>180</v>
      </c>
      <c r="J1101" s="107" t="s">
        <v>43</v>
      </c>
      <c r="K1101" s="107" t="s">
        <v>43</v>
      </c>
      <c r="L1101" s="108" t="s">
        <v>43</v>
      </c>
      <c r="M1101" s="107" t="s">
        <v>43</v>
      </c>
      <c r="N1101" s="109" t="s">
        <v>50</v>
      </c>
      <c r="O1101" s="110">
        <f>SUM(O1095:O1100)</f>
        <v>11340</v>
      </c>
    </row>
    <row r="1102" spans="1:15" ht="24" hidden="1" customHeight="1" thickBot="1" x14ac:dyDescent="0.25">
      <c r="A1102" s="527"/>
      <c r="B1102" s="501"/>
      <c r="C1102" s="503"/>
      <c r="D1102" s="190" t="s">
        <v>5</v>
      </c>
      <c r="E1102" s="186">
        <v>1</v>
      </c>
      <c r="F1102" s="187" t="s">
        <v>8</v>
      </c>
      <c r="G1102" s="185" t="s">
        <v>18</v>
      </c>
      <c r="H1102" s="185">
        <v>3</v>
      </c>
      <c r="I1102" s="186">
        <v>100</v>
      </c>
      <c r="J1102" s="188">
        <v>95</v>
      </c>
      <c r="K1102" s="188">
        <f>J1102*I1102</f>
        <v>9500</v>
      </c>
      <c r="L1102" s="186">
        <v>0</v>
      </c>
      <c r="M1102" s="188"/>
      <c r="N1102" s="188">
        <f>M1102*L1102</f>
        <v>0</v>
      </c>
      <c r="O1102" s="189">
        <f>N1102+K1102</f>
        <v>9500</v>
      </c>
    </row>
    <row r="1103" spans="1:15" ht="24" hidden="1" customHeight="1" thickBot="1" x14ac:dyDescent="0.25">
      <c r="A1103" s="527"/>
      <c r="B1103" s="501"/>
      <c r="C1103" s="504"/>
      <c r="D1103" s="497" t="s">
        <v>34</v>
      </c>
      <c r="E1103" s="499"/>
      <c r="F1103" s="499"/>
      <c r="G1103" s="499"/>
      <c r="H1103" s="499"/>
      <c r="I1103" s="108">
        <f>SUM(I1102)</f>
        <v>100</v>
      </c>
      <c r="J1103" s="107" t="s">
        <v>43</v>
      </c>
      <c r="K1103" s="107" t="s">
        <v>43</v>
      </c>
      <c r="L1103" s="108" t="s">
        <v>43</v>
      </c>
      <c r="M1103" s="107" t="s">
        <v>43</v>
      </c>
      <c r="N1103" s="109" t="s">
        <v>50</v>
      </c>
      <c r="O1103" s="110">
        <f>SUM(O1102)</f>
        <v>9500</v>
      </c>
    </row>
    <row r="1104" spans="1:15" s="2" customFormat="1" ht="24" hidden="1" customHeight="1" x14ac:dyDescent="0.2">
      <c r="A1104" s="527"/>
      <c r="B1104" s="501">
        <v>9</v>
      </c>
      <c r="C1104" s="502" t="s">
        <v>71</v>
      </c>
      <c r="D1104" s="181" t="s">
        <v>5</v>
      </c>
      <c r="E1104" s="59">
        <v>1</v>
      </c>
      <c r="F1104" s="184" t="s">
        <v>8</v>
      </c>
      <c r="G1104" s="165" t="s">
        <v>19</v>
      </c>
      <c r="H1104" s="165">
        <v>3</v>
      </c>
      <c r="I1104" s="59">
        <v>30</v>
      </c>
      <c r="J1104" s="60">
        <v>60</v>
      </c>
      <c r="K1104" s="60">
        <f>J1104*I1104</f>
        <v>1800</v>
      </c>
      <c r="L1104" s="59">
        <v>200</v>
      </c>
      <c r="M1104" s="60">
        <v>2</v>
      </c>
      <c r="N1104" s="60">
        <f>M1104*L1104</f>
        <v>400</v>
      </c>
      <c r="O1104" s="61">
        <f>N1104+K1104</f>
        <v>2200</v>
      </c>
    </row>
    <row r="1105" spans="1:15" s="2" customFormat="1" ht="24" hidden="1" customHeight="1" x14ac:dyDescent="0.2">
      <c r="A1105" s="527"/>
      <c r="B1105" s="501"/>
      <c r="C1105" s="503"/>
      <c r="D1105" s="179" t="s">
        <v>5</v>
      </c>
      <c r="E1105" s="9">
        <v>1</v>
      </c>
      <c r="F1105" s="17" t="s">
        <v>8</v>
      </c>
      <c r="G1105" s="161" t="s">
        <v>29</v>
      </c>
      <c r="H1105" s="161">
        <v>3</v>
      </c>
      <c r="I1105" s="9">
        <v>30</v>
      </c>
      <c r="J1105" s="10">
        <v>60</v>
      </c>
      <c r="K1105" s="10">
        <f t="shared" ref="K1105:K1109" si="511">J1105*I1105</f>
        <v>1800</v>
      </c>
      <c r="L1105" s="9">
        <v>200</v>
      </c>
      <c r="M1105" s="10">
        <v>2</v>
      </c>
      <c r="N1105" s="10">
        <f t="shared" ref="N1105:N1109" si="512">M1105*L1105</f>
        <v>400</v>
      </c>
      <c r="O1105" s="50">
        <f t="shared" ref="O1105:O1109" si="513">N1105+K1105</f>
        <v>2200</v>
      </c>
    </row>
    <row r="1106" spans="1:15" s="2" customFormat="1" ht="24" hidden="1" customHeight="1" x14ac:dyDescent="0.2">
      <c r="A1106" s="527"/>
      <c r="B1106" s="501"/>
      <c r="C1106" s="503"/>
      <c r="D1106" s="179" t="s">
        <v>5</v>
      </c>
      <c r="E1106" s="9">
        <v>1</v>
      </c>
      <c r="F1106" s="17" t="s">
        <v>8</v>
      </c>
      <c r="G1106" s="161" t="s">
        <v>19</v>
      </c>
      <c r="H1106" s="161">
        <v>3</v>
      </c>
      <c r="I1106" s="9">
        <v>30</v>
      </c>
      <c r="J1106" s="10">
        <v>60</v>
      </c>
      <c r="K1106" s="10">
        <f t="shared" si="511"/>
        <v>1800</v>
      </c>
      <c r="L1106" s="9">
        <v>200</v>
      </c>
      <c r="M1106" s="10">
        <v>2</v>
      </c>
      <c r="N1106" s="10">
        <f t="shared" si="512"/>
        <v>400</v>
      </c>
      <c r="O1106" s="50">
        <f t="shared" si="513"/>
        <v>2200</v>
      </c>
    </row>
    <row r="1107" spans="1:15" s="2" customFormat="1" ht="24" hidden="1" customHeight="1" x14ac:dyDescent="0.2">
      <c r="A1107" s="527"/>
      <c r="B1107" s="501"/>
      <c r="C1107" s="503"/>
      <c r="D1107" s="179" t="s">
        <v>5</v>
      </c>
      <c r="E1107" s="9">
        <v>1</v>
      </c>
      <c r="F1107" s="17" t="s">
        <v>8</v>
      </c>
      <c r="G1107" s="161" t="s">
        <v>29</v>
      </c>
      <c r="H1107" s="161">
        <v>3</v>
      </c>
      <c r="I1107" s="9">
        <v>30</v>
      </c>
      <c r="J1107" s="10">
        <v>60</v>
      </c>
      <c r="K1107" s="10">
        <f t="shared" si="511"/>
        <v>1800</v>
      </c>
      <c r="L1107" s="9">
        <v>200</v>
      </c>
      <c r="M1107" s="10">
        <v>2</v>
      </c>
      <c r="N1107" s="10">
        <f t="shared" si="512"/>
        <v>400</v>
      </c>
      <c r="O1107" s="50">
        <f t="shared" si="513"/>
        <v>2200</v>
      </c>
    </row>
    <row r="1108" spans="1:15" s="2" customFormat="1" ht="24" hidden="1" customHeight="1" x14ac:dyDescent="0.2">
      <c r="A1108" s="527"/>
      <c r="B1108" s="501"/>
      <c r="C1108" s="503"/>
      <c r="D1108" s="179" t="s">
        <v>5</v>
      </c>
      <c r="E1108" s="9">
        <v>1</v>
      </c>
      <c r="F1108" s="17" t="s">
        <v>8</v>
      </c>
      <c r="G1108" s="161" t="s">
        <v>19</v>
      </c>
      <c r="H1108" s="161">
        <v>3</v>
      </c>
      <c r="I1108" s="9">
        <v>30</v>
      </c>
      <c r="J1108" s="10">
        <v>60</v>
      </c>
      <c r="K1108" s="10">
        <f t="shared" si="511"/>
        <v>1800</v>
      </c>
      <c r="L1108" s="9">
        <v>200</v>
      </c>
      <c r="M1108" s="10">
        <v>2</v>
      </c>
      <c r="N1108" s="10">
        <f t="shared" si="512"/>
        <v>400</v>
      </c>
      <c r="O1108" s="50">
        <f t="shared" si="513"/>
        <v>2200</v>
      </c>
    </row>
    <row r="1109" spans="1:15" s="2" customFormat="1" ht="24" hidden="1" customHeight="1" thickBot="1" x14ac:dyDescent="0.25">
      <c r="A1109" s="527"/>
      <c r="B1109" s="501"/>
      <c r="C1109" s="503"/>
      <c r="D1109" s="180" t="s">
        <v>5</v>
      </c>
      <c r="E1109" s="100">
        <v>1</v>
      </c>
      <c r="F1109" s="183" t="s">
        <v>8</v>
      </c>
      <c r="G1109" s="172" t="s">
        <v>19</v>
      </c>
      <c r="H1109" s="172">
        <v>3</v>
      </c>
      <c r="I1109" s="100">
        <v>30</v>
      </c>
      <c r="J1109" s="99">
        <v>60</v>
      </c>
      <c r="K1109" s="99">
        <f t="shared" si="511"/>
        <v>1800</v>
      </c>
      <c r="L1109" s="100">
        <v>200</v>
      </c>
      <c r="M1109" s="99">
        <v>2</v>
      </c>
      <c r="N1109" s="99">
        <f t="shared" si="512"/>
        <v>400</v>
      </c>
      <c r="O1109" s="101">
        <f t="shared" si="513"/>
        <v>2200</v>
      </c>
    </row>
    <row r="1110" spans="1:15" s="2" customFormat="1" ht="24" hidden="1" customHeight="1" thickBot="1" x14ac:dyDescent="0.25">
      <c r="A1110" s="527"/>
      <c r="B1110" s="501"/>
      <c r="C1110" s="503"/>
      <c r="D1110" s="497" t="s">
        <v>40</v>
      </c>
      <c r="E1110" s="499"/>
      <c r="F1110" s="499"/>
      <c r="G1110" s="499"/>
      <c r="H1110" s="499"/>
      <c r="I1110" s="108">
        <f>SUM(I1104:I1109)</f>
        <v>180</v>
      </c>
      <c r="J1110" s="107" t="s">
        <v>43</v>
      </c>
      <c r="K1110" s="107" t="s">
        <v>43</v>
      </c>
      <c r="L1110" s="108" t="s">
        <v>43</v>
      </c>
      <c r="M1110" s="107" t="s">
        <v>43</v>
      </c>
      <c r="N1110" s="109" t="s">
        <v>50</v>
      </c>
      <c r="O1110" s="110">
        <f>SUM(O1104:O1109)</f>
        <v>13200</v>
      </c>
    </row>
    <row r="1111" spans="1:15" s="2" customFormat="1" ht="24" hidden="1" customHeight="1" thickBot="1" x14ac:dyDescent="0.25">
      <c r="A1111" s="527"/>
      <c r="B1111" s="501"/>
      <c r="C1111" s="503"/>
      <c r="D1111" s="190" t="s">
        <v>5</v>
      </c>
      <c r="E1111" s="186">
        <v>1</v>
      </c>
      <c r="F1111" s="187" t="s">
        <v>8</v>
      </c>
      <c r="G1111" s="185" t="s">
        <v>18</v>
      </c>
      <c r="H1111" s="185">
        <v>3</v>
      </c>
      <c r="I1111" s="186">
        <v>100</v>
      </c>
      <c r="J1111" s="188">
        <v>95</v>
      </c>
      <c r="K1111" s="188">
        <f>J1111*I1111</f>
        <v>9500</v>
      </c>
      <c r="L1111" s="186">
        <v>200</v>
      </c>
      <c r="M1111" s="188">
        <v>2</v>
      </c>
      <c r="N1111" s="188">
        <f>M1111*L1111</f>
        <v>400</v>
      </c>
      <c r="O1111" s="189">
        <f>N1111+K1111</f>
        <v>9900</v>
      </c>
    </row>
    <row r="1112" spans="1:15" s="2" customFormat="1" ht="24" hidden="1" customHeight="1" thickBot="1" x14ac:dyDescent="0.25">
      <c r="A1112" s="528"/>
      <c r="B1112" s="544"/>
      <c r="C1112" s="504"/>
      <c r="D1112" s="497" t="s">
        <v>34</v>
      </c>
      <c r="E1112" s="499"/>
      <c r="F1112" s="499"/>
      <c r="G1112" s="499"/>
      <c r="H1112" s="499"/>
      <c r="I1112" s="108">
        <f>SUM(I1111)</f>
        <v>100</v>
      </c>
      <c r="J1112" s="107" t="s">
        <v>43</v>
      </c>
      <c r="K1112" s="107" t="s">
        <v>43</v>
      </c>
      <c r="L1112" s="108" t="s">
        <v>43</v>
      </c>
      <c r="M1112" s="107" t="s">
        <v>43</v>
      </c>
      <c r="N1112" s="109" t="s">
        <v>50</v>
      </c>
      <c r="O1112" s="110">
        <f>SUM(O1111)</f>
        <v>9900</v>
      </c>
    </row>
    <row r="1113" spans="1:15" s="2" customFormat="1" ht="24" hidden="1" customHeight="1" thickBot="1" x14ac:dyDescent="0.25">
      <c r="A1113" s="550"/>
      <c r="B1113" s="551"/>
      <c r="C1113" s="551"/>
      <c r="D1113" s="551"/>
      <c r="E1113" s="551"/>
      <c r="F1113" s="551"/>
      <c r="G1113" s="551"/>
      <c r="H1113" s="551"/>
      <c r="I1113" s="551"/>
      <c r="J1113" s="551"/>
      <c r="K1113" s="551"/>
      <c r="L1113" s="551"/>
      <c r="M1113" s="551"/>
      <c r="N1113" s="551"/>
      <c r="O1113" s="552"/>
    </row>
    <row r="1114" spans="1:15" s="2" customFormat="1" ht="24" hidden="1" customHeight="1" x14ac:dyDescent="0.2">
      <c r="A1114" s="533" t="s">
        <v>83</v>
      </c>
      <c r="B1114" s="536">
        <v>9</v>
      </c>
      <c r="C1114" s="538" t="s">
        <v>72</v>
      </c>
      <c r="D1114" s="145" t="s">
        <v>5</v>
      </c>
      <c r="E1114" s="63">
        <v>1</v>
      </c>
      <c r="F1114" s="149" t="s">
        <v>8</v>
      </c>
      <c r="G1114" s="144" t="s">
        <v>19</v>
      </c>
      <c r="H1114" s="144">
        <v>3</v>
      </c>
      <c r="I1114" s="63">
        <v>30</v>
      </c>
      <c r="J1114" s="64">
        <v>77</v>
      </c>
      <c r="K1114" s="64">
        <f>J1114*I1114</f>
        <v>2310</v>
      </c>
      <c r="L1114" s="63">
        <v>0</v>
      </c>
      <c r="M1114" s="64"/>
      <c r="N1114" s="64">
        <f>M1114*L1114</f>
        <v>0</v>
      </c>
      <c r="O1114" s="65">
        <f>N1114+K1114</f>
        <v>2310</v>
      </c>
    </row>
    <row r="1115" spans="1:15" s="2" customFormat="1" ht="24" hidden="1" customHeight="1" x14ac:dyDescent="0.2">
      <c r="A1115" s="534"/>
      <c r="B1115" s="537"/>
      <c r="C1115" s="539"/>
      <c r="D1115" s="146" t="s">
        <v>5</v>
      </c>
      <c r="E1115" s="32">
        <v>1</v>
      </c>
      <c r="F1115" s="36" t="s">
        <v>8</v>
      </c>
      <c r="G1115" s="35" t="s">
        <v>29</v>
      </c>
      <c r="H1115" s="35">
        <v>3</v>
      </c>
      <c r="I1115" s="32">
        <v>30</v>
      </c>
      <c r="J1115" s="33">
        <v>77</v>
      </c>
      <c r="K1115" s="33">
        <f t="shared" ref="K1115:K1119" si="514">J1115*I1115</f>
        <v>2310</v>
      </c>
      <c r="L1115" s="32">
        <v>0</v>
      </c>
      <c r="M1115" s="33"/>
      <c r="N1115" s="33">
        <f t="shared" ref="N1115:N1119" si="515">M1115*L1115</f>
        <v>0</v>
      </c>
      <c r="O1115" s="52">
        <f t="shared" ref="O1115:O1119" si="516">N1115+K1115</f>
        <v>2310</v>
      </c>
    </row>
    <row r="1116" spans="1:15" s="2" customFormat="1" ht="24" hidden="1" customHeight="1" x14ac:dyDescent="0.2">
      <c r="A1116" s="534"/>
      <c r="B1116" s="537"/>
      <c r="C1116" s="539"/>
      <c r="D1116" s="146" t="s">
        <v>5</v>
      </c>
      <c r="E1116" s="32">
        <v>1</v>
      </c>
      <c r="F1116" s="36" t="s">
        <v>8</v>
      </c>
      <c r="G1116" s="35" t="s">
        <v>19</v>
      </c>
      <c r="H1116" s="35">
        <v>3</v>
      </c>
      <c r="I1116" s="32">
        <v>30</v>
      </c>
      <c r="J1116" s="33">
        <v>77</v>
      </c>
      <c r="K1116" s="33">
        <f t="shared" si="514"/>
        <v>2310</v>
      </c>
      <c r="L1116" s="32">
        <v>0</v>
      </c>
      <c r="M1116" s="33"/>
      <c r="N1116" s="33">
        <f t="shared" si="515"/>
        <v>0</v>
      </c>
      <c r="O1116" s="52">
        <f t="shared" si="516"/>
        <v>2310</v>
      </c>
    </row>
    <row r="1117" spans="1:15" s="2" customFormat="1" ht="24" hidden="1" customHeight="1" x14ac:dyDescent="0.2">
      <c r="A1117" s="534"/>
      <c r="B1117" s="537"/>
      <c r="C1117" s="539"/>
      <c r="D1117" s="146" t="s">
        <v>5</v>
      </c>
      <c r="E1117" s="32">
        <v>1</v>
      </c>
      <c r="F1117" s="36" t="s">
        <v>8</v>
      </c>
      <c r="G1117" s="35" t="s">
        <v>29</v>
      </c>
      <c r="H1117" s="35">
        <v>3</v>
      </c>
      <c r="I1117" s="32">
        <v>30</v>
      </c>
      <c r="J1117" s="33">
        <v>77</v>
      </c>
      <c r="K1117" s="33">
        <f t="shared" si="514"/>
        <v>2310</v>
      </c>
      <c r="L1117" s="32">
        <v>0</v>
      </c>
      <c r="M1117" s="33"/>
      <c r="N1117" s="33">
        <f t="shared" si="515"/>
        <v>0</v>
      </c>
      <c r="O1117" s="52">
        <f t="shared" si="516"/>
        <v>2310</v>
      </c>
    </row>
    <row r="1118" spans="1:15" s="2" customFormat="1" ht="24" hidden="1" customHeight="1" x14ac:dyDescent="0.2">
      <c r="A1118" s="534"/>
      <c r="B1118" s="537"/>
      <c r="C1118" s="539"/>
      <c r="D1118" s="146" t="s">
        <v>5</v>
      </c>
      <c r="E1118" s="32">
        <v>1</v>
      </c>
      <c r="F1118" s="36" t="s">
        <v>8</v>
      </c>
      <c r="G1118" s="35" t="s">
        <v>19</v>
      </c>
      <c r="H1118" s="35">
        <v>3</v>
      </c>
      <c r="I1118" s="32">
        <v>30</v>
      </c>
      <c r="J1118" s="33">
        <v>77</v>
      </c>
      <c r="K1118" s="33">
        <f t="shared" si="514"/>
        <v>2310</v>
      </c>
      <c r="L1118" s="32">
        <v>0</v>
      </c>
      <c r="M1118" s="33"/>
      <c r="N1118" s="33">
        <f t="shared" si="515"/>
        <v>0</v>
      </c>
      <c r="O1118" s="52">
        <f t="shared" si="516"/>
        <v>2310</v>
      </c>
    </row>
    <row r="1119" spans="1:15" s="2" customFormat="1" ht="24" hidden="1" customHeight="1" thickBot="1" x14ac:dyDescent="0.25">
      <c r="A1119" s="534"/>
      <c r="B1119" s="537"/>
      <c r="C1119" s="539"/>
      <c r="D1119" s="147" t="s">
        <v>5</v>
      </c>
      <c r="E1119" s="79">
        <v>1</v>
      </c>
      <c r="F1119" s="150" t="s">
        <v>8</v>
      </c>
      <c r="G1119" s="139" t="s">
        <v>19</v>
      </c>
      <c r="H1119" s="139">
        <v>3</v>
      </c>
      <c r="I1119" s="79">
        <v>30</v>
      </c>
      <c r="J1119" s="80">
        <v>77</v>
      </c>
      <c r="K1119" s="80">
        <f t="shared" si="514"/>
        <v>2310</v>
      </c>
      <c r="L1119" s="79">
        <v>0</v>
      </c>
      <c r="M1119" s="80"/>
      <c r="N1119" s="80">
        <f t="shared" si="515"/>
        <v>0</v>
      </c>
      <c r="O1119" s="81">
        <f t="shared" si="516"/>
        <v>2310</v>
      </c>
    </row>
    <row r="1120" spans="1:15" s="2" customFormat="1" ht="24" hidden="1" customHeight="1" thickBot="1" x14ac:dyDescent="0.25">
      <c r="A1120" s="534"/>
      <c r="B1120" s="537"/>
      <c r="C1120" s="539"/>
      <c r="D1120" s="498" t="s">
        <v>40</v>
      </c>
      <c r="E1120" s="541"/>
      <c r="F1120" s="541"/>
      <c r="G1120" s="541"/>
      <c r="H1120" s="541"/>
      <c r="I1120" s="86">
        <f>SUM(I1114:I1119)</f>
        <v>180</v>
      </c>
      <c r="J1120" s="87" t="s">
        <v>43</v>
      </c>
      <c r="K1120" s="87" t="s">
        <v>43</v>
      </c>
      <c r="L1120" s="86" t="s">
        <v>43</v>
      </c>
      <c r="M1120" s="87" t="s">
        <v>43</v>
      </c>
      <c r="N1120" s="88" t="s">
        <v>50</v>
      </c>
      <c r="O1120" s="89">
        <f>SUM(O1114:O1119)</f>
        <v>13860</v>
      </c>
    </row>
    <row r="1121" spans="1:15" s="2" customFormat="1" ht="24" hidden="1" customHeight="1" thickBot="1" x14ac:dyDescent="0.25">
      <c r="A1121" s="534"/>
      <c r="B1121" s="537"/>
      <c r="C1121" s="539"/>
      <c r="D1121" s="157" t="s">
        <v>5</v>
      </c>
      <c r="E1121" s="153">
        <v>1</v>
      </c>
      <c r="F1121" s="154" t="s">
        <v>8</v>
      </c>
      <c r="G1121" s="152" t="s">
        <v>18</v>
      </c>
      <c r="H1121" s="152">
        <v>3</v>
      </c>
      <c r="I1121" s="153">
        <v>100</v>
      </c>
      <c r="J1121" s="155">
        <v>90</v>
      </c>
      <c r="K1121" s="155">
        <f>J1121*I1121</f>
        <v>9000</v>
      </c>
      <c r="L1121" s="153">
        <v>0</v>
      </c>
      <c r="M1121" s="155"/>
      <c r="N1121" s="155">
        <f>M1121*L1121</f>
        <v>0</v>
      </c>
      <c r="O1121" s="156">
        <f>N1121+K1121</f>
        <v>9000</v>
      </c>
    </row>
    <row r="1122" spans="1:15" s="2" customFormat="1" ht="24" hidden="1" customHeight="1" thickBot="1" x14ac:dyDescent="0.25">
      <c r="A1122" s="534"/>
      <c r="B1122" s="537"/>
      <c r="C1122" s="540"/>
      <c r="D1122" s="498" t="s">
        <v>34</v>
      </c>
      <c r="E1122" s="541"/>
      <c r="F1122" s="541"/>
      <c r="G1122" s="541"/>
      <c r="H1122" s="541"/>
      <c r="I1122" s="86">
        <f>SUM(I1121)</f>
        <v>100</v>
      </c>
      <c r="J1122" s="87" t="s">
        <v>43</v>
      </c>
      <c r="K1122" s="87" t="s">
        <v>43</v>
      </c>
      <c r="L1122" s="86" t="s">
        <v>43</v>
      </c>
      <c r="M1122" s="87" t="s">
        <v>43</v>
      </c>
      <c r="N1122" s="88" t="s">
        <v>50</v>
      </c>
      <c r="O1122" s="89">
        <f>SUM(O1121)</f>
        <v>9000</v>
      </c>
    </row>
    <row r="1123" spans="1:15" s="2" customFormat="1" ht="24" hidden="1" customHeight="1" x14ac:dyDescent="0.2">
      <c r="A1123" s="534"/>
      <c r="B1123" s="537">
        <v>9</v>
      </c>
      <c r="C1123" s="538" t="s">
        <v>71</v>
      </c>
      <c r="D1123" s="148" t="s">
        <v>5</v>
      </c>
      <c r="E1123" s="83">
        <v>1</v>
      </c>
      <c r="F1123" s="151" t="s">
        <v>8</v>
      </c>
      <c r="G1123" s="140" t="s">
        <v>19</v>
      </c>
      <c r="H1123" s="140">
        <v>3</v>
      </c>
      <c r="I1123" s="83">
        <v>30</v>
      </c>
      <c r="J1123" s="84">
        <v>65</v>
      </c>
      <c r="K1123" s="84">
        <f>J1123*I1123</f>
        <v>1950</v>
      </c>
      <c r="L1123" s="83">
        <v>200</v>
      </c>
      <c r="M1123" s="84">
        <v>2</v>
      </c>
      <c r="N1123" s="84">
        <f>M1123*L1123</f>
        <v>400</v>
      </c>
      <c r="O1123" s="85">
        <f>N1123+K1123</f>
        <v>2350</v>
      </c>
    </row>
    <row r="1124" spans="1:15" s="2" customFormat="1" ht="24" hidden="1" customHeight="1" x14ac:dyDescent="0.2">
      <c r="A1124" s="534"/>
      <c r="B1124" s="537"/>
      <c r="C1124" s="539"/>
      <c r="D1124" s="146" t="s">
        <v>5</v>
      </c>
      <c r="E1124" s="32">
        <v>1</v>
      </c>
      <c r="F1124" s="36" t="s">
        <v>8</v>
      </c>
      <c r="G1124" s="35" t="s">
        <v>29</v>
      </c>
      <c r="H1124" s="35">
        <v>3</v>
      </c>
      <c r="I1124" s="32">
        <v>30</v>
      </c>
      <c r="J1124" s="33">
        <v>65</v>
      </c>
      <c r="K1124" s="33">
        <f t="shared" ref="K1124:K1128" si="517">J1124*I1124</f>
        <v>1950</v>
      </c>
      <c r="L1124" s="32">
        <v>200</v>
      </c>
      <c r="M1124" s="33">
        <v>2</v>
      </c>
      <c r="N1124" s="33">
        <f t="shared" ref="N1124:N1128" si="518">M1124*L1124</f>
        <v>400</v>
      </c>
      <c r="O1124" s="52">
        <f t="shared" ref="O1124:O1128" si="519">N1124+K1124</f>
        <v>2350</v>
      </c>
    </row>
    <row r="1125" spans="1:15" s="2" customFormat="1" ht="24" hidden="1" customHeight="1" x14ac:dyDescent="0.2">
      <c r="A1125" s="534"/>
      <c r="B1125" s="537"/>
      <c r="C1125" s="539"/>
      <c r="D1125" s="146" t="s">
        <v>5</v>
      </c>
      <c r="E1125" s="32">
        <v>1</v>
      </c>
      <c r="F1125" s="36" t="s">
        <v>8</v>
      </c>
      <c r="G1125" s="35" t="s">
        <v>19</v>
      </c>
      <c r="H1125" s="35">
        <v>3</v>
      </c>
      <c r="I1125" s="32">
        <v>30</v>
      </c>
      <c r="J1125" s="33">
        <v>65</v>
      </c>
      <c r="K1125" s="33">
        <f t="shared" si="517"/>
        <v>1950</v>
      </c>
      <c r="L1125" s="32">
        <v>200</v>
      </c>
      <c r="M1125" s="33">
        <v>2</v>
      </c>
      <c r="N1125" s="33">
        <f t="shared" si="518"/>
        <v>400</v>
      </c>
      <c r="O1125" s="52">
        <f t="shared" si="519"/>
        <v>2350</v>
      </c>
    </row>
    <row r="1126" spans="1:15" s="2" customFormat="1" ht="24" hidden="1" customHeight="1" x14ac:dyDescent="0.2">
      <c r="A1126" s="534"/>
      <c r="B1126" s="537"/>
      <c r="C1126" s="539"/>
      <c r="D1126" s="146" t="s">
        <v>5</v>
      </c>
      <c r="E1126" s="32">
        <v>1</v>
      </c>
      <c r="F1126" s="36" t="s">
        <v>8</v>
      </c>
      <c r="G1126" s="35" t="s">
        <v>29</v>
      </c>
      <c r="H1126" s="35">
        <v>3</v>
      </c>
      <c r="I1126" s="32">
        <v>30</v>
      </c>
      <c r="J1126" s="33">
        <v>65</v>
      </c>
      <c r="K1126" s="33">
        <f t="shared" si="517"/>
        <v>1950</v>
      </c>
      <c r="L1126" s="32">
        <v>200</v>
      </c>
      <c r="M1126" s="33">
        <v>2</v>
      </c>
      <c r="N1126" s="33">
        <f t="shared" si="518"/>
        <v>400</v>
      </c>
      <c r="O1126" s="52">
        <f t="shared" si="519"/>
        <v>2350</v>
      </c>
    </row>
    <row r="1127" spans="1:15" s="2" customFormat="1" ht="24" hidden="1" customHeight="1" x14ac:dyDescent="0.2">
      <c r="A1127" s="534"/>
      <c r="B1127" s="537"/>
      <c r="C1127" s="539"/>
      <c r="D1127" s="146" t="s">
        <v>5</v>
      </c>
      <c r="E1127" s="32">
        <v>1</v>
      </c>
      <c r="F1127" s="36" t="s">
        <v>8</v>
      </c>
      <c r="G1127" s="35" t="s">
        <v>19</v>
      </c>
      <c r="H1127" s="35">
        <v>3</v>
      </c>
      <c r="I1127" s="32">
        <v>30</v>
      </c>
      <c r="J1127" s="33">
        <v>65</v>
      </c>
      <c r="K1127" s="33">
        <f t="shared" si="517"/>
        <v>1950</v>
      </c>
      <c r="L1127" s="32">
        <v>200</v>
      </c>
      <c r="M1127" s="33">
        <v>2</v>
      </c>
      <c r="N1127" s="33">
        <f t="shared" si="518"/>
        <v>400</v>
      </c>
      <c r="O1127" s="52">
        <f t="shared" si="519"/>
        <v>2350</v>
      </c>
    </row>
    <row r="1128" spans="1:15" s="2" customFormat="1" ht="24" hidden="1" customHeight="1" thickBot="1" x14ac:dyDescent="0.25">
      <c r="A1128" s="534"/>
      <c r="B1128" s="537"/>
      <c r="C1128" s="539"/>
      <c r="D1128" s="147" t="s">
        <v>5</v>
      </c>
      <c r="E1128" s="79">
        <v>1</v>
      </c>
      <c r="F1128" s="150" t="s">
        <v>8</v>
      </c>
      <c r="G1128" s="139" t="s">
        <v>19</v>
      </c>
      <c r="H1128" s="139">
        <v>3</v>
      </c>
      <c r="I1128" s="79">
        <v>30</v>
      </c>
      <c r="J1128" s="80">
        <v>65</v>
      </c>
      <c r="K1128" s="80">
        <f t="shared" si="517"/>
        <v>1950</v>
      </c>
      <c r="L1128" s="79">
        <v>200</v>
      </c>
      <c r="M1128" s="80">
        <v>2</v>
      </c>
      <c r="N1128" s="80">
        <f t="shared" si="518"/>
        <v>400</v>
      </c>
      <c r="O1128" s="81">
        <f t="shared" si="519"/>
        <v>2350</v>
      </c>
    </row>
    <row r="1129" spans="1:15" s="2" customFormat="1" ht="24" hidden="1" customHeight="1" thickBot="1" x14ac:dyDescent="0.25">
      <c r="A1129" s="534"/>
      <c r="B1129" s="537"/>
      <c r="C1129" s="539"/>
      <c r="D1129" s="498" t="s">
        <v>40</v>
      </c>
      <c r="E1129" s="541"/>
      <c r="F1129" s="541"/>
      <c r="G1129" s="541"/>
      <c r="H1129" s="541"/>
      <c r="I1129" s="86">
        <f>SUM(I1123:I1128)</f>
        <v>180</v>
      </c>
      <c r="J1129" s="87" t="s">
        <v>43</v>
      </c>
      <c r="K1129" s="87" t="s">
        <v>43</v>
      </c>
      <c r="L1129" s="86" t="s">
        <v>43</v>
      </c>
      <c r="M1129" s="87" t="s">
        <v>43</v>
      </c>
      <c r="N1129" s="88" t="s">
        <v>50</v>
      </c>
      <c r="O1129" s="89">
        <f>SUM(O1123:O1128)</f>
        <v>14100</v>
      </c>
    </row>
    <row r="1130" spans="1:15" s="2" customFormat="1" ht="24" hidden="1" customHeight="1" thickBot="1" x14ac:dyDescent="0.25">
      <c r="A1130" s="534"/>
      <c r="B1130" s="537"/>
      <c r="C1130" s="539"/>
      <c r="D1130" s="157" t="s">
        <v>5</v>
      </c>
      <c r="E1130" s="153">
        <v>1</v>
      </c>
      <c r="F1130" s="154" t="s">
        <v>8</v>
      </c>
      <c r="G1130" s="152" t="s">
        <v>18</v>
      </c>
      <c r="H1130" s="152">
        <v>3</v>
      </c>
      <c r="I1130" s="153">
        <v>100</v>
      </c>
      <c r="J1130" s="155">
        <v>90</v>
      </c>
      <c r="K1130" s="155">
        <f>J1130*I1130</f>
        <v>9000</v>
      </c>
      <c r="L1130" s="153">
        <v>200</v>
      </c>
      <c r="M1130" s="155">
        <v>2</v>
      </c>
      <c r="N1130" s="155">
        <f>M1130*L1130</f>
        <v>400</v>
      </c>
      <c r="O1130" s="156">
        <f>N1130+K1130</f>
        <v>9400</v>
      </c>
    </row>
    <row r="1131" spans="1:15" s="2" customFormat="1" ht="24" hidden="1" customHeight="1" thickBot="1" x14ac:dyDescent="0.25">
      <c r="A1131" s="535"/>
      <c r="B1131" s="542"/>
      <c r="C1131" s="540"/>
      <c r="D1131" s="543" t="s">
        <v>34</v>
      </c>
      <c r="E1131" s="541"/>
      <c r="F1131" s="541"/>
      <c r="G1131" s="541"/>
      <c r="H1131" s="541"/>
      <c r="I1131" s="86">
        <f>SUM(I1130)</f>
        <v>100</v>
      </c>
      <c r="J1131" s="87" t="s">
        <v>43</v>
      </c>
      <c r="K1131" s="87" t="s">
        <v>43</v>
      </c>
      <c r="L1131" s="86" t="s">
        <v>43</v>
      </c>
      <c r="M1131" s="87" t="s">
        <v>43</v>
      </c>
      <c r="N1131" s="88" t="s">
        <v>50</v>
      </c>
      <c r="O1131" s="89">
        <f>SUM(O1130)</f>
        <v>9400</v>
      </c>
    </row>
    <row r="1132" spans="1:15" s="2" customFormat="1" ht="24" hidden="1" customHeight="1" thickBot="1" x14ac:dyDescent="0.25">
      <c r="A1132" s="550"/>
      <c r="B1132" s="551"/>
      <c r="C1132" s="551"/>
      <c r="D1132" s="551"/>
      <c r="E1132" s="551"/>
      <c r="F1132" s="551"/>
      <c r="G1132" s="551"/>
      <c r="H1132" s="551"/>
      <c r="I1132" s="551"/>
      <c r="J1132" s="551"/>
      <c r="K1132" s="551"/>
      <c r="L1132" s="551"/>
      <c r="M1132" s="551"/>
      <c r="N1132" s="551"/>
      <c r="O1132" s="552"/>
    </row>
    <row r="1133" spans="1:15" s="2" customFormat="1" ht="24" hidden="1" customHeight="1" x14ac:dyDescent="0.2">
      <c r="A1133" s="530" t="s">
        <v>84</v>
      </c>
      <c r="B1133" s="573">
        <v>9</v>
      </c>
      <c r="C1133" s="570" t="s">
        <v>72</v>
      </c>
      <c r="D1133" s="383" t="s">
        <v>5</v>
      </c>
      <c r="E1133" s="224">
        <v>1</v>
      </c>
      <c r="F1133" s="328" t="s">
        <v>8</v>
      </c>
      <c r="G1133" s="310" t="s">
        <v>19</v>
      </c>
      <c r="H1133" s="310">
        <v>3</v>
      </c>
      <c r="I1133" s="224">
        <v>30</v>
      </c>
      <c r="J1133" s="225">
        <f>AVERAGE(J1095,J1114)</f>
        <v>70</v>
      </c>
      <c r="K1133" s="225">
        <f>J1133*I1133</f>
        <v>2100</v>
      </c>
      <c r="L1133" s="224">
        <v>0</v>
      </c>
      <c r="M1133" s="225"/>
      <c r="N1133" s="225">
        <f>M1133*L1133</f>
        <v>0</v>
      </c>
      <c r="O1133" s="226">
        <f>N1133+K1133</f>
        <v>2100</v>
      </c>
    </row>
    <row r="1134" spans="1:15" s="2" customFormat="1" ht="24" hidden="1" customHeight="1" x14ac:dyDescent="0.2">
      <c r="A1134" s="531"/>
      <c r="B1134" s="574"/>
      <c r="C1134" s="571"/>
      <c r="D1134" s="325" t="s">
        <v>5</v>
      </c>
      <c r="E1134" s="13">
        <v>1</v>
      </c>
      <c r="F1134" s="16" t="s">
        <v>8</v>
      </c>
      <c r="G1134" s="158" t="s">
        <v>29</v>
      </c>
      <c r="H1134" s="158">
        <v>3</v>
      </c>
      <c r="I1134" s="13">
        <v>30</v>
      </c>
      <c r="J1134" s="14">
        <f t="shared" ref="J1134:J1138" si="520">AVERAGE(J1096,J1115)</f>
        <v>70</v>
      </c>
      <c r="K1134" s="14">
        <f t="shared" ref="K1134:K1138" si="521">J1134*I1134</f>
        <v>2100</v>
      </c>
      <c r="L1134" s="13">
        <v>0</v>
      </c>
      <c r="M1134" s="14"/>
      <c r="N1134" s="14">
        <f t="shared" ref="N1134:N1138" si="522">M1134*L1134</f>
        <v>0</v>
      </c>
      <c r="O1134" s="53">
        <f t="shared" ref="O1134:O1138" si="523">N1134+K1134</f>
        <v>2100</v>
      </c>
    </row>
    <row r="1135" spans="1:15" s="2" customFormat="1" ht="24" hidden="1" customHeight="1" x14ac:dyDescent="0.2">
      <c r="A1135" s="531"/>
      <c r="B1135" s="574"/>
      <c r="C1135" s="571"/>
      <c r="D1135" s="325" t="s">
        <v>5</v>
      </c>
      <c r="E1135" s="13">
        <v>1</v>
      </c>
      <c r="F1135" s="16" t="s">
        <v>8</v>
      </c>
      <c r="G1135" s="158" t="s">
        <v>19</v>
      </c>
      <c r="H1135" s="158">
        <v>3</v>
      </c>
      <c r="I1135" s="13">
        <v>30</v>
      </c>
      <c r="J1135" s="14">
        <f t="shared" si="520"/>
        <v>70</v>
      </c>
      <c r="K1135" s="14">
        <f t="shared" si="521"/>
        <v>2100</v>
      </c>
      <c r="L1135" s="13">
        <v>0</v>
      </c>
      <c r="M1135" s="14"/>
      <c r="N1135" s="14">
        <f t="shared" si="522"/>
        <v>0</v>
      </c>
      <c r="O1135" s="53">
        <f t="shared" si="523"/>
        <v>2100</v>
      </c>
    </row>
    <row r="1136" spans="1:15" s="2" customFormat="1" ht="24" hidden="1" customHeight="1" x14ac:dyDescent="0.2">
      <c r="A1136" s="531"/>
      <c r="B1136" s="574"/>
      <c r="C1136" s="571"/>
      <c r="D1136" s="325" t="s">
        <v>5</v>
      </c>
      <c r="E1136" s="13">
        <v>1</v>
      </c>
      <c r="F1136" s="16" t="s">
        <v>8</v>
      </c>
      <c r="G1136" s="158" t="s">
        <v>29</v>
      </c>
      <c r="H1136" s="158">
        <v>3</v>
      </c>
      <c r="I1136" s="13">
        <v>30</v>
      </c>
      <c r="J1136" s="14">
        <f t="shared" si="520"/>
        <v>70</v>
      </c>
      <c r="K1136" s="14">
        <f t="shared" si="521"/>
        <v>2100</v>
      </c>
      <c r="L1136" s="13">
        <v>0</v>
      </c>
      <c r="M1136" s="14"/>
      <c r="N1136" s="14">
        <f t="shared" si="522"/>
        <v>0</v>
      </c>
      <c r="O1136" s="53">
        <f t="shared" si="523"/>
        <v>2100</v>
      </c>
    </row>
    <row r="1137" spans="1:15" s="2" customFormat="1" ht="24" hidden="1" customHeight="1" x14ac:dyDescent="0.2">
      <c r="A1137" s="531"/>
      <c r="B1137" s="574"/>
      <c r="C1137" s="571"/>
      <c r="D1137" s="325" t="s">
        <v>5</v>
      </c>
      <c r="E1137" s="13">
        <v>1</v>
      </c>
      <c r="F1137" s="16" t="s">
        <v>8</v>
      </c>
      <c r="G1137" s="158" t="s">
        <v>19</v>
      </c>
      <c r="H1137" s="158">
        <v>3</v>
      </c>
      <c r="I1137" s="13">
        <v>30</v>
      </c>
      <c r="J1137" s="14">
        <f t="shared" si="520"/>
        <v>70</v>
      </c>
      <c r="K1137" s="14">
        <f t="shared" si="521"/>
        <v>2100</v>
      </c>
      <c r="L1137" s="13">
        <v>0</v>
      </c>
      <c r="M1137" s="14"/>
      <c r="N1137" s="14">
        <f t="shared" si="522"/>
        <v>0</v>
      </c>
      <c r="O1137" s="53">
        <f t="shared" si="523"/>
        <v>2100</v>
      </c>
    </row>
    <row r="1138" spans="1:15" s="2" customFormat="1" ht="24" hidden="1" customHeight="1" thickBot="1" x14ac:dyDescent="0.25">
      <c r="A1138" s="531"/>
      <c r="B1138" s="574"/>
      <c r="C1138" s="571"/>
      <c r="D1138" s="326" t="s">
        <v>5</v>
      </c>
      <c r="E1138" s="266">
        <v>1</v>
      </c>
      <c r="F1138" s="329" t="s">
        <v>8</v>
      </c>
      <c r="G1138" s="311" t="s">
        <v>19</v>
      </c>
      <c r="H1138" s="311">
        <v>3</v>
      </c>
      <c r="I1138" s="266">
        <v>30</v>
      </c>
      <c r="J1138" s="415">
        <f t="shared" si="520"/>
        <v>70</v>
      </c>
      <c r="K1138" s="267">
        <f t="shared" si="521"/>
        <v>2100</v>
      </c>
      <c r="L1138" s="266">
        <v>0</v>
      </c>
      <c r="M1138" s="267"/>
      <c r="N1138" s="267">
        <f t="shared" si="522"/>
        <v>0</v>
      </c>
      <c r="O1138" s="268">
        <f t="shared" si="523"/>
        <v>2100</v>
      </c>
    </row>
    <row r="1139" spans="1:15" s="2" customFormat="1" ht="24" hidden="1" customHeight="1" thickBot="1" x14ac:dyDescent="0.25">
      <c r="A1139" s="531"/>
      <c r="B1139" s="574"/>
      <c r="C1139" s="571"/>
      <c r="D1139" s="575" t="s">
        <v>40</v>
      </c>
      <c r="E1139" s="576"/>
      <c r="F1139" s="576"/>
      <c r="G1139" s="576"/>
      <c r="H1139" s="576"/>
      <c r="I1139" s="275">
        <f>SUM(I1133:I1138)</f>
        <v>180</v>
      </c>
      <c r="J1139" s="276" t="s">
        <v>43</v>
      </c>
      <c r="K1139" s="276" t="s">
        <v>43</v>
      </c>
      <c r="L1139" s="275" t="s">
        <v>43</v>
      </c>
      <c r="M1139" s="276" t="s">
        <v>43</v>
      </c>
      <c r="N1139" s="277" t="s">
        <v>50</v>
      </c>
      <c r="O1139" s="278">
        <f>SUM(O1133:O1138)</f>
        <v>12600</v>
      </c>
    </row>
    <row r="1140" spans="1:15" s="2" customFormat="1" ht="24" hidden="1" customHeight="1" thickBot="1" x14ac:dyDescent="0.25">
      <c r="A1140" s="531"/>
      <c r="B1140" s="574"/>
      <c r="C1140" s="571"/>
      <c r="D1140" s="327" t="s">
        <v>5</v>
      </c>
      <c r="E1140" s="284">
        <v>1</v>
      </c>
      <c r="F1140" s="330" t="s">
        <v>8</v>
      </c>
      <c r="G1140" s="312" t="s">
        <v>18</v>
      </c>
      <c r="H1140" s="312">
        <v>3</v>
      </c>
      <c r="I1140" s="284">
        <v>100</v>
      </c>
      <c r="J1140" s="285">
        <f>AVERAGE(J1102,J1121)</f>
        <v>92.5</v>
      </c>
      <c r="K1140" s="285">
        <f>J1140*I1140</f>
        <v>9250</v>
      </c>
      <c r="L1140" s="284">
        <v>0</v>
      </c>
      <c r="M1140" s="285"/>
      <c r="N1140" s="285">
        <f>M1140*L1140</f>
        <v>0</v>
      </c>
      <c r="O1140" s="286">
        <f>N1140+K1140</f>
        <v>9250</v>
      </c>
    </row>
    <row r="1141" spans="1:15" s="2" customFormat="1" ht="24" hidden="1" customHeight="1" thickBot="1" x14ac:dyDescent="0.25">
      <c r="A1141" s="531"/>
      <c r="B1141" s="574"/>
      <c r="C1141" s="572"/>
      <c r="D1141" s="575" t="s">
        <v>34</v>
      </c>
      <c r="E1141" s="576"/>
      <c r="F1141" s="576"/>
      <c r="G1141" s="576"/>
      <c r="H1141" s="576"/>
      <c r="I1141" s="275">
        <f>SUM(I1140)</f>
        <v>100</v>
      </c>
      <c r="J1141" s="276" t="s">
        <v>43</v>
      </c>
      <c r="K1141" s="276" t="s">
        <v>43</v>
      </c>
      <c r="L1141" s="275" t="s">
        <v>43</v>
      </c>
      <c r="M1141" s="276" t="s">
        <v>43</v>
      </c>
      <c r="N1141" s="277" t="s">
        <v>50</v>
      </c>
      <c r="O1141" s="278">
        <f>SUM(O1140)</f>
        <v>9250</v>
      </c>
    </row>
    <row r="1142" spans="1:15" s="2" customFormat="1" ht="24" customHeight="1" x14ac:dyDescent="0.2">
      <c r="A1142" s="531"/>
      <c r="B1142" s="577">
        <v>8</v>
      </c>
      <c r="C1142" s="505" t="s">
        <v>119</v>
      </c>
      <c r="D1142" s="465" t="s">
        <v>5</v>
      </c>
      <c r="E1142" s="440">
        <v>1</v>
      </c>
      <c r="F1142" s="491" t="s">
        <v>8</v>
      </c>
      <c r="G1142" s="485" t="s">
        <v>19</v>
      </c>
      <c r="H1142" s="485">
        <v>3</v>
      </c>
      <c r="I1142" s="440">
        <v>30</v>
      </c>
      <c r="J1142" s="442">
        <f>AVERAGE(J1104,J1123)</f>
        <v>62.5</v>
      </c>
      <c r="K1142" s="442">
        <f>J1142*I1142</f>
        <v>1875</v>
      </c>
      <c r="L1142" s="440">
        <v>200</v>
      </c>
      <c r="M1142" s="442">
        <f>AVERAGE(M1104,M1123)</f>
        <v>2</v>
      </c>
      <c r="N1142" s="442">
        <f>M1142*L1142</f>
        <v>400</v>
      </c>
      <c r="O1142" s="443">
        <f>N1142+K1142</f>
        <v>2275</v>
      </c>
    </row>
    <row r="1143" spans="1:15" s="2" customFormat="1" ht="24" customHeight="1" x14ac:dyDescent="0.2">
      <c r="A1143" s="531"/>
      <c r="B1143" s="577"/>
      <c r="C1143" s="506"/>
      <c r="D1143" s="466" t="s">
        <v>5</v>
      </c>
      <c r="E1143" s="445">
        <v>1</v>
      </c>
      <c r="F1143" s="490" t="s">
        <v>8</v>
      </c>
      <c r="G1143" s="487" t="s">
        <v>29</v>
      </c>
      <c r="H1143" s="487">
        <v>3</v>
      </c>
      <c r="I1143" s="445">
        <v>30</v>
      </c>
      <c r="J1143" s="442">
        <f t="shared" ref="J1143:J1147" si="524">AVERAGE(J1105,J1124)</f>
        <v>62.5</v>
      </c>
      <c r="K1143" s="447">
        <f t="shared" ref="K1143:K1147" si="525">J1143*I1143</f>
        <v>1875</v>
      </c>
      <c r="L1143" s="445">
        <v>200</v>
      </c>
      <c r="M1143" s="442">
        <f t="shared" ref="M1143:M1147" si="526">AVERAGE(M1105,M1124)</f>
        <v>2</v>
      </c>
      <c r="N1143" s="447">
        <f t="shared" ref="N1143:N1147" si="527">M1143*L1143</f>
        <v>400</v>
      </c>
      <c r="O1143" s="448">
        <f t="shared" ref="O1143:O1147" si="528">N1143+K1143</f>
        <v>2275</v>
      </c>
    </row>
    <row r="1144" spans="1:15" s="2" customFormat="1" ht="24" customHeight="1" x14ac:dyDescent="0.2">
      <c r="A1144" s="531"/>
      <c r="B1144" s="577"/>
      <c r="C1144" s="506"/>
      <c r="D1144" s="466" t="s">
        <v>5</v>
      </c>
      <c r="E1144" s="445">
        <v>1</v>
      </c>
      <c r="F1144" s="490" t="s">
        <v>8</v>
      </c>
      <c r="G1144" s="487" t="s">
        <v>19</v>
      </c>
      <c r="H1144" s="487">
        <v>3</v>
      </c>
      <c r="I1144" s="445">
        <v>30</v>
      </c>
      <c r="J1144" s="442">
        <f t="shared" si="524"/>
        <v>62.5</v>
      </c>
      <c r="K1144" s="447">
        <f t="shared" si="525"/>
        <v>1875</v>
      </c>
      <c r="L1144" s="445">
        <v>200</v>
      </c>
      <c r="M1144" s="442">
        <f t="shared" si="526"/>
        <v>2</v>
      </c>
      <c r="N1144" s="447">
        <f t="shared" si="527"/>
        <v>400</v>
      </c>
      <c r="O1144" s="448">
        <f t="shared" si="528"/>
        <v>2275</v>
      </c>
    </row>
    <row r="1145" spans="1:15" s="2" customFormat="1" ht="24" customHeight="1" x14ac:dyDescent="0.2">
      <c r="A1145" s="531"/>
      <c r="B1145" s="577"/>
      <c r="C1145" s="506"/>
      <c r="D1145" s="466" t="s">
        <v>5</v>
      </c>
      <c r="E1145" s="445">
        <v>1</v>
      </c>
      <c r="F1145" s="490" t="s">
        <v>8</v>
      </c>
      <c r="G1145" s="487" t="s">
        <v>29</v>
      </c>
      <c r="H1145" s="487">
        <v>3</v>
      </c>
      <c r="I1145" s="445">
        <v>30</v>
      </c>
      <c r="J1145" s="442">
        <f t="shared" si="524"/>
        <v>62.5</v>
      </c>
      <c r="K1145" s="447">
        <f t="shared" si="525"/>
        <v>1875</v>
      </c>
      <c r="L1145" s="445">
        <v>200</v>
      </c>
      <c r="M1145" s="442">
        <f t="shared" si="526"/>
        <v>2</v>
      </c>
      <c r="N1145" s="447">
        <f t="shared" si="527"/>
        <v>400</v>
      </c>
      <c r="O1145" s="448">
        <f t="shared" si="528"/>
        <v>2275</v>
      </c>
    </row>
    <row r="1146" spans="1:15" s="2" customFormat="1" ht="24" customHeight="1" x14ac:dyDescent="0.2">
      <c r="A1146" s="531"/>
      <c r="B1146" s="577"/>
      <c r="C1146" s="506"/>
      <c r="D1146" s="466" t="s">
        <v>5</v>
      </c>
      <c r="E1146" s="445">
        <v>1</v>
      </c>
      <c r="F1146" s="490" t="s">
        <v>8</v>
      </c>
      <c r="G1146" s="487" t="s">
        <v>19</v>
      </c>
      <c r="H1146" s="487">
        <v>3</v>
      </c>
      <c r="I1146" s="445">
        <v>30</v>
      </c>
      <c r="J1146" s="442">
        <f t="shared" si="524"/>
        <v>62.5</v>
      </c>
      <c r="K1146" s="447">
        <f t="shared" si="525"/>
        <v>1875</v>
      </c>
      <c r="L1146" s="445">
        <v>200</v>
      </c>
      <c r="M1146" s="442">
        <f t="shared" si="526"/>
        <v>2</v>
      </c>
      <c r="N1146" s="447">
        <f t="shared" si="527"/>
        <v>400</v>
      </c>
      <c r="O1146" s="448">
        <f t="shared" si="528"/>
        <v>2275</v>
      </c>
    </row>
    <row r="1147" spans="1:15" s="2" customFormat="1" ht="24" customHeight="1" thickBot="1" x14ac:dyDescent="0.25">
      <c r="A1147" s="531"/>
      <c r="B1147" s="577"/>
      <c r="C1147" s="506"/>
      <c r="D1147" s="467" t="s">
        <v>5</v>
      </c>
      <c r="E1147" s="450">
        <v>1</v>
      </c>
      <c r="F1147" s="492" t="s">
        <v>8</v>
      </c>
      <c r="G1147" s="489" t="s">
        <v>19</v>
      </c>
      <c r="H1147" s="489">
        <v>3</v>
      </c>
      <c r="I1147" s="450">
        <v>30</v>
      </c>
      <c r="J1147" s="442">
        <f t="shared" si="524"/>
        <v>62.5</v>
      </c>
      <c r="K1147" s="452">
        <f t="shared" si="525"/>
        <v>1875</v>
      </c>
      <c r="L1147" s="450">
        <v>200</v>
      </c>
      <c r="M1147" s="442">
        <f t="shared" si="526"/>
        <v>2</v>
      </c>
      <c r="N1147" s="452">
        <f t="shared" si="527"/>
        <v>400</v>
      </c>
      <c r="O1147" s="453">
        <f t="shared" si="528"/>
        <v>2275</v>
      </c>
    </row>
    <row r="1148" spans="1:15" s="2" customFormat="1" ht="24" customHeight="1" thickBot="1" x14ac:dyDescent="0.25">
      <c r="A1148" s="531"/>
      <c r="B1148" s="577"/>
      <c r="C1148" s="506"/>
      <c r="D1148" s="508" t="s">
        <v>40</v>
      </c>
      <c r="E1148" s="509"/>
      <c r="F1148" s="509"/>
      <c r="G1148" s="509"/>
      <c r="H1148" s="509"/>
      <c r="I1148" s="454">
        <f>SUM(I1142:I1147)</f>
        <v>180</v>
      </c>
      <c r="J1148" s="455" t="s">
        <v>43</v>
      </c>
      <c r="K1148" s="455" t="s">
        <v>43</v>
      </c>
      <c r="L1148" s="454" t="s">
        <v>43</v>
      </c>
      <c r="M1148" s="455" t="s">
        <v>43</v>
      </c>
      <c r="N1148" s="456" t="s">
        <v>50</v>
      </c>
      <c r="O1148" s="457">
        <f>SUM(O1142:O1147)</f>
        <v>13650</v>
      </c>
    </row>
    <row r="1149" spans="1:15" s="2" customFormat="1" ht="24" customHeight="1" thickBot="1" x14ac:dyDescent="0.25">
      <c r="A1149" s="531"/>
      <c r="B1149" s="577"/>
      <c r="C1149" s="506"/>
      <c r="D1149" s="464" t="s">
        <v>5</v>
      </c>
      <c r="E1149" s="460">
        <v>1</v>
      </c>
      <c r="F1149" s="493" t="s">
        <v>8</v>
      </c>
      <c r="G1149" s="461" t="s">
        <v>18</v>
      </c>
      <c r="H1149" s="461">
        <v>3</v>
      </c>
      <c r="I1149" s="460">
        <v>100</v>
      </c>
      <c r="J1149" s="462">
        <f>AVERAGE(J1111,J1130)</f>
        <v>92.5</v>
      </c>
      <c r="K1149" s="462">
        <f>J1149*I1149</f>
        <v>9250</v>
      </c>
      <c r="L1149" s="460">
        <v>200</v>
      </c>
      <c r="M1149" s="462">
        <f>AVERAGE(M1111,M1130)</f>
        <v>2</v>
      </c>
      <c r="N1149" s="462">
        <f>M1149*L1149</f>
        <v>400</v>
      </c>
      <c r="O1149" s="463">
        <f>N1149+K1149</f>
        <v>9650</v>
      </c>
    </row>
    <row r="1150" spans="1:15" s="2" customFormat="1" ht="24" customHeight="1" thickBot="1" x14ac:dyDescent="0.25">
      <c r="A1150" s="532"/>
      <c r="B1150" s="578"/>
      <c r="C1150" s="507"/>
      <c r="D1150" s="508" t="s">
        <v>34</v>
      </c>
      <c r="E1150" s="509"/>
      <c r="F1150" s="509"/>
      <c r="G1150" s="509"/>
      <c r="H1150" s="509"/>
      <c r="I1150" s="454">
        <f>SUM(I1149)</f>
        <v>100</v>
      </c>
      <c r="J1150" s="455" t="s">
        <v>43</v>
      </c>
      <c r="K1150" s="455" t="s">
        <v>43</v>
      </c>
      <c r="L1150" s="454" t="s">
        <v>43</v>
      </c>
      <c r="M1150" s="455" t="s">
        <v>43</v>
      </c>
      <c r="N1150" s="456" t="s">
        <v>50</v>
      </c>
      <c r="O1150" s="457">
        <f>SUM(O1149)</f>
        <v>9650</v>
      </c>
    </row>
    <row r="1151" spans="1:15" ht="24" customHeight="1" thickBot="1" x14ac:dyDescent="0.25">
      <c r="A1151" s="625" t="s">
        <v>120</v>
      </c>
      <c r="B1151" s="626"/>
      <c r="C1151" s="626"/>
      <c r="D1151" s="626"/>
      <c r="E1151" s="626"/>
      <c r="F1151" s="626"/>
      <c r="G1151" s="626"/>
      <c r="H1151" s="626"/>
      <c r="I1151" s="626"/>
      <c r="J1151" s="626"/>
      <c r="K1151" s="626"/>
      <c r="L1151" s="626"/>
      <c r="M1151" s="626"/>
      <c r="N1151" s="626"/>
      <c r="O1151" s="494">
        <f>SUM(O1148,O1150)</f>
        <v>23300</v>
      </c>
    </row>
    <row r="1152" spans="1:15" ht="18" customHeight="1" x14ac:dyDescent="0.2">
      <c r="N1152" s="495" t="s">
        <v>121</v>
      </c>
      <c r="O1152" s="496">
        <f>SUM(O210,O537,O797,O838,O969,O1008,O1094,O1151)</f>
        <v>276255.16666666669</v>
      </c>
    </row>
  </sheetData>
  <mergeCells count="467">
    <mergeCell ref="A421:A443"/>
    <mergeCell ref="B374:B396"/>
    <mergeCell ref="D731:H731"/>
    <mergeCell ref="A948:O948"/>
    <mergeCell ref="A928:A947"/>
    <mergeCell ref="B928:B937"/>
    <mergeCell ref="C928:C937"/>
    <mergeCell ref="D932:H932"/>
    <mergeCell ref="D699:H699"/>
    <mergeCell ref="B700:B731"/>
    <mergeCell ref="C700:C731"/>
    <mergeCell ref="D703:H703"/>
    <mergeCell ref="D937:H937"/>
    <mergeCell ref="B938:B947"/>
    <mergeCell ref="C938:C947"/>
    <mergeCell ref="D942:H942"/>
    <mergeCell ref="D947:H947"/>
    <mergeCell ref="A856:A871"/>
    <mergeCell ref="B856:B863"/>
    <mergeCell ref="C856:C863"/>
    <mergeCell ref="D860:H860"/>
    <mergeCell ref="Q25:T25"/>
    <mergeCell ref="Q28:T28"/>
    <mergeCell ref="Q31:T31"/>
    <mergeCell ref="Q34:T34"/>
    <mergeCell ref="A732:O732"/>
    <mergeCell ref="A153:O153"/>
    <mergeCell ref="B139:B152"/>
    <mergeCell ref="C139:C152"/>
    <mergeCell ref="D145:H145"/>
    <mergeCell ref="D149:H149"/>
    <mergeCell ref="D152:H152"/>
    <mergeCell ref="A139:A152"/>
    <mergeCell ref="B421:B443"/>
    <mergeCell ref="C421:C443"/>
    <mergeCell ref="D424:H424"/>
    <mergeCell ref="B257:B279"/>
    <mergeCell ref="C257:C279"/>
    <mergeCell ref="D260:H260"/>
    <mergeCell ref="D273:H273"/>
    <mergeCell ref="D276:H276"/>
    <mergeCell ref="D279:H279"/>
    <mergeCell ref="D437:H437"/>
    <mergeCell ref="D440:H440"/>
    <mergeCell ref="D443:H443"/>
    <mergeCell ref="B280:B302"/>
    <mergeCell ref="C280:C302"/>
    <mergeCell ref="D283:H283"/>
    <mergeCell ref="D296:H296"/>
    <mergeCell ref="A1113:O1113"/>
    <mergeCell ref="A1076:A1093"/>
    <mergeCell ref="B1076:B1084"/>
    <mergeCell ref="C374:C396"/>
    <mergeCell ref="D377:H377"/>
    <mergeCell ref="D390:H390"/>
    <mergeCell ref="D393:H393"/>
    <mergeCell ref="D396:H396"/>
    <mergeCell ref="B397:B419"/>
    <mergeCell ref="A420:O420"/>
    <mergeCell ref="A889:O889"/>
    <mergeCell ref="A982:O982"/>
    <mergeCell ref="A668:A731"/>
    <mergeCell ref="B668:B699"/>
    <mergeCell ref="C668:C699"/>
    <mergeCell ref="D671:H671"/>
    <mergeCell ref="D675:H675"/>
    <mergeCell ref="D681:H681"/>
    <mergeCell ref="D687:H687"/>
    <mergeCell ref="D693:H693"/>
    <mergeCell ref="A1114:A1131"/>
    <mergeCell ref="B1114:B1122"/>
    <mergeCell ref="C1114:C1122"/>
    <mergeCell ref="D1120:H1120"/>
    <mergeCell ref="D1122:H1122"/>
    <mergeCell ref="B1123:B1131"/>
    <mergeCell ref="C1123:C1131"/>
    <mergeCell ref="D1129:H1129"/>
    <mergeCell ref="D1131:H1131"/>
    <mergeCell ref="A1132:O1132"/>
    <mergeCell ref="A1133:A1150"/>
    <mergeCell ref="B1133:B1141"/>
    <mergeCell ref="C1133:C1141"/>
    <mergeCell ref="D1139:H1139"/>
    <mergeCell ref="D1141:H1141"/>
    <mergeCell ref="B1142:B1150"/>
    <mergeCell ref="C1142:C1150"/>
    <mergeCell ref="D1148:H1148"/>
    <mergeCell ref="D1150:H1150"/>
    <mergeCell ref="C1076:C1084"/>
    <mergeCell ref="D1082:H1082"/>
    <mergeCell ref="D1084:H1084"/>
    <mergeCell ref="B1085:B1093"/>
    <mergeCell ref="C1085:C1093"/>
    <mergeCell ref="D1091:H1091"/>
    <mergeCell ref="D1093:H1093"/>
    <mergeCell ref="A996:A1007"/>
    <mergeCell ref="B996:B1001"/>
    <mergeCell ref="C996:C1001"/>
    <mergeCell ref="D1001:H1001"/>
    <mergeCell ref="B1002:B1007"/>
    <mergeCell ref="C1002:C1007"/>
    <mergeCell ref="D1007:H1007"/>
    <mergeCell ref="A1075:O1075"/>
    <mergeCell ref="A995:O995"/>
    <mergeCell ref="A1057:A1074"/>
    <mergeCell ref="B1057:B1065"/>
    <mergeCell ref="C1057:C1065"/>
    <mergeCell ref="D1063:H1063"/>
    <mergeCell ref="D1065:H1065"/>
    <mergeCell ref="B1066:B1074"/>
    <mergeCell ref="C1066:C1074"/>
    <mergeCell ref="D1072:H1072"/>
    <mergeCell ref="D1074:H1074"/>
    <mergeCell ref="A1056:O1056"/>
    <mergeCell ref="D1053:H1053"/>
    <mergeCell ref="D1055:H1055"/>
    <mergeCell ref="A1047:A1055"/>
    <mergeCell ref="D1045:H1045"/>
    <mergeCell ref="D988:H988"/>
    <mergeCell ref="B989:B994"/>
    <mergeCell ref="C989:C994"/>
    <mergeCell ref="D994:H994"/>
    <mergeCell ref="A949:A968"/>
    <mergeCell ref="B949:B958"/>
    <mergeCell ref="C949:C958"/>
    <mergeCell ref="D953:H953"/>
    <mergeCell ref="D958:H958"/>
    <mergeCell ref="B959:B968"/>
    <mergeCell ref="C959:C968"/>
    <mergeCell ref="D963:H963"/>
    <mergeCell ref="D968:H968"/>
    <mergeCell ref="D894:H894"/>
    <mergeCell ref="D897:H897"/>
    <mergeCell ref="B898:B905"/>
    <mergeCell ref="C898:C905"/>
    <mergeCell ref="D902:H902"/>
    <mergeCell ref="D905:H905"/>
    <mergeCell ref="D921:H921"/>
    <mergeCell ref="A872:O872"/>
    <mergeCell ref="A873:A888"/>
    <mergeCell ref="B873:B880"/>
    <mergeCell ref="C873:C880"/>
    <mergeCell ref="D877:H877"/>
    <mergeCell ref="D880:H880"/>
    <mergeCell ref="B881:B888"/>
    <mergeCell ref="C881:C888"/>
    <mergeCell ref="D885:H885"/>
    <mergeCell ref="D888:H888"/>
    <mergeCell ref="B825:B828"/>
    <mergeCell ref="C825:C828"/>
    <mergeCell ref="D828:H828"/>
    <mergeCell ref="A829:O829"/>
    <mergeCell ref="A820:O820"/>
    <mergeCell ref="A821:A828"/>
    <mergeCell ref="B821:B824"/>
    <mergeCell ref="C821:C824"/>
    <mergeCell ref="D778:H778"/>
    <mergeCell ref="D784:H784"/>
    <mergeCell ref="D790:H790"/>
    <mergeCell ref="D796:H796"/>
    <mergeCell ref="C798:C801"/>
    <mergeCell ref="B811:B814"/>
    <mergeCell ref="C811:C814"/>
    <mergeCell ref="D814:H814"/>
    <mergeCell ref="D824:H824"/>
    <mergeCell ref="B816:B819"/>
    <mergeCell ref="C816:C819"/>
    <mergeCell ref="A807:A814"/>
    <mergeCell ref="D801:H801"/>
    <mergeCell ref="A830:A837"/>
    <mergeCell ref="B830:B833"/>
    <mergeCell ref="C830:C833"/>
    <mergeCell ref="D833:H833"/>
    <mergeCell ref="B834:B837"/>
    <mergeCell ref="C834:C837"/>
    <mergeCell ref="D837:H837"/>
    <mergeCell ref="D490:H490"/>
    <mergeCell ref="D536:H536"/>
    <mergeCell ref="A445:A536"/>
    <mergeCell ref="B514:B536"/>
    <mergeCell ref="C514:C536"/>
    <mergeCell ref="D517:H517"/>
    <mergeCell ref="D530:H530"/>
    <mergeCell ref="D533:H533"/>
    <mergeCell ref="B807:B810"/>
    <mergeCell ref="C807:C810"/>
    <mergeCell ref="D810:H810"/>
    <mergeCell ref="B798:B801"/>
    <mergeCell ref="D819:H819"/>
    <mergeCell ref="A816:A819"/>
    <mergeCell ref="A667:O667"/>
    <mergeCell ref="A733:A796"/>
    <mergeCell ref="B733:B764"/>
    <mergeCell ref="D494:H494"/>
    <mergeCell ref="D507:H507"/>
    <mergeCell ref="D510:H510"/>
    <mergeCell ref="D513:H513"/>
    <mergeCell ref="D461:H461"/>
    <mergeCell ref="D464:H464"/>
    <mergeCell ref="D467:H467"/>
    <mergeCell ref="B468:B490"/>
    <mergeCell ref="C468:C490"/>
    <mergeCell ref="D471:H471"/>
    <mergeCell ref="D484:H484"/>
    <mergeCell ref="D487:H487"/>
    <mergeCell ref="A138:O138"/>
    <mergeCell ref="A154:A209"/>
    <mergeCell ref="B196:B209"/>
    <mergeCell ref="C196:C209"/>
    <mergeCell ref="D202:H202"/>
    <mergeCell ref="B154:B167"/>
    <mergeCell ref="C154:C167"/>
    <mergeCell ref="D160:H160"/>
    <mergeCell ref="D164:H164"/>
    <mergeCell ref="D167:H167"/>
    <mergeCell ref="B168:B181"/>
    <mergeCell ref="C168:C181"/>
    <mergeCell ref="D174:H174"/>
    <mergeCell ref="D178:H178"/>
    <mergeCell ref="D181:H181"/>
    <mergeCell ref="B182:B195"/>
    <mergeCell ref="C182:C195"/>
    <mergeCell ref="D188:H188"/>
    <mergeCell ref="D192:H192"/>
    <mergeCell ref="D195:H195"/>
    <mergeCell ref="D206:H206"/>
    <mergeCell ref="D209:H209"/>
    <mergeCell ref="B110:B123"/>
    <mergeCell ref="C110:C123"/>
    <mergeCell ref="D116:H116"/>
    <mergeCell ref="D120:H120"/>
    <mergeCell ref="D123:H123"/>
    <mergeCell ref="B124:B137"/>
    <mergeCell ref="C124:C137"/>
    <mergeCell ref="D130:H130"/>
    <mergeCell ref="D134:H134"/>
    <mergeCell ref="D137:H137"/>
    <mergeCell ref="A1095:A1112"/>
    <mergeCell ref="B24:B37"/>
    <mergeCell ref="C24:C37"/>
    <mergeCell ref="D30:H30"/>
    <mergeCell ref="D34:H34"/>
    <mergeCell ref="D37:H37"/>
    <mergeCell ref="B38:B51"/>
    <mergeCell ref="C38:C51"/>
    <mergeCell ref="D44:H44"/>
    <mergeCell ref="D48:H48"/>
    <mergeCell ref="D51:H51"/>
    <mergeCell ref="B52:B65"/>
    <mergeCell ref="C52:C65"/>
    <mergeCell ref="A855:O855"/>
    <mergeCell ref="D88:H88"/>
    <mergeCell ref="D92:H92"/>
    <mergeCell ref="D95:H95"/>
    <mergeCell ref="B96:B109"/>
    <mergeCell ref="C96:C109"/>
    <mergeCell ref="D102:H102"/>
    <mergeCell ref="C67:C80"/>
    <mergeCell ref="D73:H73"/>
    <mergeCell ref="D106:H106"/>
    <mergeCell ref="D109:H109"/>
    <mergeCell ref="B1104:B1112"/>
    <mergeCell ref="C1104:C1112"/>
    <mergeCell ref="D1110:H1110"/>
    <mergeCell ref="D1112:H1112"/>
    <mergeCell ref="D926:H926"/>
    <mergeCell ref="B976:B981"/>
    <mergeCell ref="C976:C981"/>
    <mergeCell ref="D981:H981"/>
    <mergeCell ref="B1018:B1026"/>
    <mergeCell ref="C1018:C1026"/>
    <mergeCell ref="D1024:H1024"/>
    <mergeCell ref="D1026:H1026"/>
    <mergeCell ref="B1009:B1017"/>
    <mergeCell ref="C1009:C1017"/>
    <mergeCell ref="B1095:B1103"/>
    <mergeCell ref="C1095:C1103"/>
    <mergeCell ref="D1015:H1015"/>
    <mergeCell ref="D1101:H1101"/>
    <mergeCell ref="D1103:H1103"/>
    <mergeCell ref="D1043:H1043"/>
    <mergeCell ref="A927:O927"/>
    <mergeCell ref="A983:A994"/>
    <mergeCell ref="B983:B988"/>
    <mergeCell ref="C983:C988"/>
    <mergeCell ref="B1047:B1055"/>
    <mergeCell ref="C1047:C1055"/>
    <mergeCell ref="D1017:H1017"/>
    <mergeCell ref="D846:H846"/>
    <mergeCell ref="D975:H975"/>
    <mergeCell ref="C970:C975"/>
    <mergeCell ref="B970:B975"/>
    <mergeCell ref="B917:B926"/>
    <mergeCell ref="C917:C926"/>
    <mergeCell ref="A1027:O1027"/>
    <mergeCell ref="A1028:A1045"/>
    <mergeCell ref="B1028:B1036"/>
    <mergeCell ref="C1028:C1036"/>
    <mergeCell ref="D1034:H1034"/>
    <mergeCell ref="D1036:H1036"/>
    <mergeCell ref="B1037:B1045"/>
    <mergeCell ref="C1037:C1045"/>
    <mergeCell ref="A970:A981"/>
    <mergeCell ref="D863:H863"/>
    <mergeCell ref="B864:B871"/>
    <mergeCell ref="C864:C871"/>
    <mergeCell ref="A890:A905"/>
    <mergeCell ref="B890:B897"/>
    <mergeCell ref="C890:C897"/>
    <mergeCell ref="A328:A419"/>
    <mergeCell ref="B328:B350"/>
    <mergeCell ref="A444:O444"/>
    <mergeCell ref="D344:H344"/>
    <mergeCell ref="D868:H868"/>
    <mergeCell ref="D871:H871"/>
    <mergeCell ref="A815:O815"/>
    <mergeCell ref="A1009:A1026"/>
    <mergeCell ref="A1046:O1046"/>
    <mergeCell ref="D347:H347"/>
    <mergeCell ref="D350:H350"/>
    <mergeCell ref="B351:B373"/>
    <mergeCell ref="C351:C373"/>
    <mergeCell ref="D354:H354"/>
    <mergeCell ref="D367:H367"/>
    <mergeCell ref="D370:H370"/>
    <mergeCell ref="D373:H373"/>
    <mergeCell ref="C328:C350"/>
    <mergeCell ref="D331:H331"/>
    <mergeCell ref="B445:B467"/>
    <mergeCell ref="C445:C467"/>
    <mergeCell ref="D448:H448"/>
    <mergeCell ref="B491:B513"/>
    <mergeCell ref="C491:C513"/>
    <mergeCell ref="D660:H660"/>
    <mergeCell ref="D666:H666"/>
    <mergeCell ref="B570:B601"/>
    <mergeCell ref="C570:C601"/>
    <mergeCell ref="D541:H541"/>
    <mergeCell ref="D557:H557"/>
    <mergeCell ref="B538:B569"/>
    <mergeCell ref="C538:C569"/>
    <mergeCell ref="A303:O303"/>
    <mergeCell ref="B304:B326"/>
    <mergeCell ref="C304:C326"/>
    <mergeCell ref="D307:H307"/>
    <mergeCell ref="D320:H320"/>
    <mergeCell ref="D323:H323"/>
    <mergeCell ref="D326:H326"/>
    <mergeCell ref="D545:H545"/>
    <mergeCell ref="A304:A326"/>
    <mergeCell ref="C397:C419"/>
    <mergeCell ref="D400:H400"/>
    <mergeCell ref="D413:H413"/>
    <mergeCell ref="D416:H416"/>
    <mergeCell ref="D419:H419"/>
    <mergeCell ref="D569:H569"/>
    <mergeCell ref="A327:O327"/>
    <mergeCell ref="D707:H707"/>
    <mergeCell ref="D713:H713"/>
    <mergeCell ref="D719:H719"/>
    <mergeCell ref="D725:H725"/>
    <mergeCell ref="D843:H843"/>
    <mergeCell ref="D551:H551"/>
    <mergeCell ref="D563:H563"/>
    <mergeCell ref="D805:H805"/>
    <mergeCell ref="A602:O602"/>
    <mergeCell ref="A603:A666"/>
    <mergeCell ref="B603:B634"/>
    <mergeCell ref="C603:C634"/>
    <mergeCell ref="D606:H606"/>
    <mergeCell ref="D610:H610"/>
    <mergeCell ref="D616:H616"/>
    <mergeCell ref="D622:H622"/>
    <mergeCell ref="D628:H628"/>
    <mergeCell ref="D634:H634"/>
    <mergeCell ref="B635:B666"/>
    <mergeCell ref="C635:C666"/>
    <mergeCell ref="D638:H638"/>
    <mergeCell ref="D642:H642"/>
    <mergeCell ref="D648:H648"/>
    <mergeCell ref="D654:H654"/>
    <mergeCell ref="D916:H916"/>
    <mergeCell ref="A906:O906"/>
    <mergeCell ref="A907:A926"/>
    <mergeCell ref="B211:B233"/>
    <mergeCell ref="D214:H214"/>
    <mergeCell ref="D227:H227"/>
    <mergeCell ref="D233:H233"/>
    <mergeCell ref="D230:H230"/>
    <mergeCell ref="C839:C846"/>
    <mergeCell ref="B907:B916"/>
    <mergeCell ref="C907:C916"/>
    <mergeCell ref="B839:B846"/>
    <mergeCell ref="B802:B805"/>
    <mergeCell ref="C802:C805"/>
    <mergeCell ref="B847:B854"/>
    <mergeCell ref="C847:C854"/>
    <mergeCell ref="D851:H851"/>
    <mergeCell ref="D854:H854"/>
    <mergeCell ref="A538:A601"/>
    <mergeCell ref="A798:A805"/>
    <mergeCell ref="A839:A854"/>
    <mergeCell ref="D573:H573"/>
    <mergeCell ref="D577:H577"/>
    <mergeCell ref="D583:H583"/>
    <mergeCell ref="D250:H250"/>
    <mergeCell ref="D253:H253"/>
    <mergeCell ref="D256:H256"/>
    <mergeCell ref="D299:H299"/>
    <mergeCell ref="D302:H302"/>
    <mergeCell ref="D58:H58"/>
    <mergeCell ref="A66:O66"/>
    <mergeCell ref="B67:B80"/>
    <mergeCell ref="D911:H911"/>
    <mergeCell ref="D589:H589"/>
    <mergeCell ref="D595:H595"/>
    <mergeCell ref="D601:H601"/>
    <mergeCell ref="A806:O806"/>
    <mergeCell ref="C733:C764"/>
    <mergeCell ref="D736:H736"/>
    <mergeCell ref="D740:H740"/>
    <mergeCell ref="D746:H746"/>
    <mergeCell ref="D752:H752"/>
    <mergeCell ref="D758:H758"/>
    <mergeCell ref="D764:H764"/>
    <mergeCell ref="B765:B796"/>
    <mergeCell ref="C765:C796"/>
    <mergeCell ref="D768:H768"/>
    <mergeCell ref="D772:H772"/>
    <mergeCell ref="Q8:T8"/>
    <mergeCell ref="C2:O2"/>
    <mergeCell ref="C3:O3"/>
    <mergeCell ref="C4:O4"/>
    <mergeCell ref="C5:O5"/>
    <mergeCell ref="D16:H16"/>
    <mergeCell ref="D20:H20"/>
    <mergeCell ref="D23:H23"/>
    <mergeCell ref="B10:B23"/>
    <mergeCell ref="C10:C23"/>
    <mergeCell ref="M8:O8"/>
    <mergeCell ref="Q14:T14"/>
    <mergeCell ref="Q19:T19"/>
    <mergeCell ref="Q22:T22"/>
    <mergeCell ref="A210:N210"/>
    <mergeCell ref="A537:N537"/>
    <mergeCell ref="A797:N797"/>
    <mergeCell ref="A838:N838"/>
    <mergeCell ref="A969:N969"/>
    <mergeCell ref="A1008:N1008"/>
    <mergeCell ref="A1094:N1094"/>
    <mergeCell ref="A1151:N1151"/>
    <mergeCell ref="A7:O7"/>
    <mergeCell ref="C211:C233"/>
    <mergeCell ref="D62:H62"/>
    <mergeCell ref="D65:H65"/>
    <mergeCell ref="A10:A65"/>
    <mergeCell ref="A211:A302"/>
    <mergeCell ref="D77:H77"/>
    <mergeCell ref="D80:H80"/>
    <mergeCell ref="A67:A80"/>
    <mergeCell ref="A81:O81"/>
    <mergeCell ref="A82:A137"/>
    <mergeCell ref="B82:B95"/>
    <mergeCell ref="C82:C95"/>
    <mergeCell ref="B234:B256"/>
    <mergeCell ref="C234:C256"/>
    <mergeCell ref="D237:H237"/>
  </mergeCells>
  <printOptions horizontalCentered="1"/>
  <pageMargins left="0.15748031496062992" right="0.15748031496062992" top="0.98425196850393704" bottom="0.31496062992125984" header="0.23622047244094491" footer="0.15748031496062992"/>
  <pageSetup paperSize="9" scale="47" orientation="portrait" r:id="rId1"/>
  <headerFooter alignWithMargins="0">
    <oddFooter>&amp;LPágina: &amp;P de &amp;N</oddFooter>
  </headerFooter>
  <ignoredErrors>
    <ignoredError sqref="O16 O20 O23 O214 O230 O233 O237 O250 O253 O256 O260 O273 O276 O279 O296 O299 O302 O541 O545 O551 O557 O563 O569 O573 O577 O583 O589 O595 O601 O801 O805 O843 O846 O851 O854 O911 O916 O921 O926 O975 O981 O1015 O1017 O1024 O1026 O1101 O1103 O1110"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Coffee Break 2018</vt:lpstr>
      <vt:lpstr>'Coffee Break 2018'!Titulos_de_impressao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Horacio</cp:lastModifiedBy>
  <cp:lastPrinted>2017-11-27T16:45:19Z</cp:lastPrinted>
  <dcterms:created xsi:type="dcterms:W3CDTF">1997-01-10T22:22:50Z</dcterms:created>
  <dcterms:modified xsi:type="dcterms:W3CDTF">2017-12-20T18:18:03Z</dcterms:modified>
</cp:coreProperties>
</file>